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fileSharing readOnlyRecommended="1"/>
  <workbookPr/>
  <mc:AlternateContent xmlns:mc="http://schemas.openxmlformats.org/markup-compatibility/2006">
    <mc:Choice Requires="x15">
      <x15ac:absPath xmlns:x15ac="http://schemas.microsoft.com/office/spreadsheetml/2010/11/ac" url="https://qbssoftwareltd.sharepoint.com/sites/QBSFrance/Shared Documents/General/TARIFS REVENDEURS/REVENDEUR GENERAL/"/>
    </mc:Choice>
  </mc:AlternateContent>
  <xr:revisionPtr revIDLastSave="1458" documentId="13_ncr:1_{EE46601E-B9A9-4DAB-94F5-3254B91B953C}" xr6:coauthVersionLast="47" xr6:coauthVersionMax="47" xr10:uidLastSave="{3E486D5F-FAF0-41F9-B106-79CC5274DD60}"/>
  <bookViews>
    <workbookView xWindow="-30828" yWindow="-2292" windowWidth="30936" windowHeight="16776" tabRatio="584" xr2:uid="{00000000-000D-0000-FFFF-FFFF00000000}"/>
  </bookViews>
  <sheets>
    <sheet name="SOMMAIRE" sheetId="1" r:id="rId1"/>
    <sheet name="ANYDESK" sheetId="2" r:id="rId2"/>
    <sheet name="AZUL" sheetId="49" r:id="rId3"/>
    <sheet name="BLUEBEAM" sheetId="3" r:id="rId4"/>
    <sheet name="BROWSERSTACK" sheetId="4" r:id="rId5"/>
    <sheet name="COREL" sheetId="5" r:id="rId6"/>
    <sheet name="COSOSYS" sheetId="46" r:id="rId7"/>
    <sheet name="DEVOLUTIONS" sheetId="7" r:id="rId8"/>
    <sheet name="DOCUSIGN" sheetId="8" r:id="rId9"/>
    <sheet name="EXTENSIS" sheetId="11" r:id="rId10"/>
    <sheet name="FLEXERA" sheetId="12" r:id="rId11"/>
    <sheet name="FOXIT" sheetId="14" r:id="rId12"/>
    <sheet name="GFI SOFTWARE" sheetId="15" r:id="rId13"/>
    <sheet name="GOTO" sheetId="17" r:id="rId14"/>
    <sheet name="IDM-ULTRAEDIT" sheetId="18" r:id="rId15"/>
    <sheet name="INSTRUCTURE" sheetId="34" r:id="rId16"/>
    <sheet name="ISPRING" sheetId="44" r:id="rId17"/>
    <sheet name="JETBRAINS" sheetId="20" r:id="rId18"/>
    <sheet name="LASTPASS" sheetId="48" r:id="rId19"/>
    <sheet name="MINDMANAGER" sheetId="22" r:id="rId20"/>
    <sheet name="NITRO" sheetId="23" r:id="rId21"/>
    <sheet name="PDF FORGE" sheetId="39" r:id="rId22"/>
    <sheet name="REAL VNC" sheetId="50" r:id="rId23"/>
    <sheet name="SAPIEN" sheetId="25" r:id="rId24"/>
    <sheet name="SECUDOS" sheetId="45" r:id="rId25"/>
    <sheet name="SHAREGATE" sheetId="26" r:id="rId26"/>
    <sheet name="TEAMVIEWER" sheetId="29" r:id="rId27"/>
    <sheet name="TECHSMITH" sheetId="30" r:id="rId28"/>
    <sheet name="VYOND" sheetId="31" r:id="rId29"/>
    <sheet name="XMIND" sheetId="32" r:id="rId30"/>
  </sheets>
  <externalReferences>
    <externalReference r:id="rId31"/>
  </externalReferences>
  <definedNames>
    <definedName name="Currency_Index">[1]Parameters!$V$6:$W$10</definedName>
    <definedName name="Currency_Selection">NITRO!#REF!</definedName>
    <definedName name="NPS_ENT_1YR">[1]Parameters!$A$111:$H$118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7" l="1"/>
  <c r="D6" i="7"/>
  <c r="D13" i="7"/>
  <c r="D12" i="7"/>
  <c r="D25" i="39"/>
  <c r="D24" i="39"/>
  <c r="D23" i="39"/>
  <c r="D19" i="39"/>
  <c r="D18" i="39"/>
  <c r="D17" i="39"/>
  <c r="D16" i="39"/>
  <c r="D15" i="39"/>
  <c r="D14" i="39"/>
  <c r="D13" i="39"/>
  <c r="D9" i="39"/>
  <c r="D8" i="39"/>
  <c r="D7" i="39"/>
  <c r="D6" i="39"/>
  <c r="D33" i="2"/>
  <c r="D32" i="2"/>
  <c r="D22" i="25"/>
  <c r="D20" i="25"/>
  <c r="D18" i="25"/>
  <c r="D16" i="25"/>
  <c r="D14" i="25"/>
  <c r="D12" i="25"/>
  <c r="D10" i="25"/>
  <c r="D8" i="25"/>
  <c r="D6" i="25"/>
  <c r="D30" i="50" l="1"/>
  <c r="D29" i="50"/>
  <c r="D28" i="50"/>
  <c r="D6" i="50"/>
  <c r="D15" i="2"/>
  <c r="D11" i="2"/>
  <c r="D27" i="50"/>
  <c r="D121" i="5"/>
  <c r="D120" i="5"/>
  <c r="D119" i="5"/>
  <c r="D118" i="5"/>
  <c r="D96" i="5"/>
  <c r="D95" i="5"/>
  <c r="D94" i="5"/>
  <c r="D93" i="5"/>
  <c r="D167" i="5"/>
  <c r="D166" i="5"/>
  <c r="D165" i="5"/>
  <c r="D164" i="5"/>
  <c r="D163" i="5"/>
  <c r="D135" i="5"/>
  <c r="D134" i="5"/>
  <c r="D133" i="5"/>
  <c r="D132" i="5"/>
  <c r="D131" i="5"/>
  <c r="D129" i="5"/>
  <c r="D128" i="5"/>
  <c r="D127" i="5"/>
  <c r="D126" i="5"/>
  <c r="D125" i="5"/>
  <c r="D115" i="5"/>
  <c r="D114" i="5"/>
  <c r="D113" i="5"/>
  <c r="D112" i="5"/>
  <c r="D109" i="5"/>
  <c r="D108" i="5"/>
  <c r="D107" i="5"/>
  <c r="D106" i="5"/>
  <c r="D103" i="5"/>
  <c r="D102" i="5"/>
  <c r="D101" i="5"/>
  <c r="D100" i="5"/>
  <c r="D90" i="5"/>
  <c r="D89" i="5"/>
  <c r="D88" i="5"/>
  <c r="D87" i="5"/>
  <c r="D86" i="5"/>
  <c r="D85" i="5"/>
  <c r="D84" i="5"/>
  <c r="D81" i="5"/>
  <c r="D80" i="5"/>
  <c r="D79" i="5"/>
  <c r="D78" i="5"/>
  <c r="D77" i="5"/>
  <c r="D76" i="5"/>
  <c r="D75" i="5"/>
  <c r="D72" i="5"/>
  <c r="D71" i="5"/>
  <c r="D70" i="5"/>
  <c r="D69" i="5"/>
  <c r="D68" i="5"/>
  <c r="D67" i="5"/>
  <c r="D66" i="5"/>
  <c r="D62" i="5"/>
  <c r="D61" i="5"/>
  <c r="D60" i="5"/>
  <c r="D59" i="5"/>
  <c r="D57" i="5"/>
  <c r="D56" i="5"/>
  <c r="D55" i="5"/>
  <c r="D54" i="5"/>
  <c r="D52" i="5"/>
  <c r="D51" i="5"/>
  <c r="D50" i="5"/>
  <c r="D49" i="5"/>
  <c r="D45" i="5"/>
  <c r="D44" i="5"/>
  <c r="D43" i="5"/>
  <c r="D42" i="5"/>
  <c r="D39" i="5"/>
  <c r="D38" i="5"/>
  <c r="D37" i="5"/>
  <c r="D36" i="5"/>
  <c r="D180" i="5"/>
  <c r="D179" i="5"/>
  <c r="D178" i="5"/>
  <c r="D177" i="5"/>
  <c r="D176" i="5"/>
  <c r="D175" i="5"/>
  <c r="D174" i="5"/>
  <c r="D173" i="5"/>
  <c r="D172" i="5"/>
  <c r="D171" i="5"/>
  <c r="D157" i="5"/>
  <c r="D156" i="5"/>
  <c r="D155" i="5"/>
  <c r="D154" i="5"/>
  <c r="D153" i="5"/>
  <c r="D152" i="5"/>
  <c r="D145" i="5"/>
  <c r="D144" i="5"/>
  <c r="D143" i="5"/>
  <c r="D141" i="5"/>
  <c r="D140" i="5"/>
  <c r="D139" i="5"/>
  <c r="D32" i="5"/>
  <c r="D31" i="5"/>
  <c r="D30" i="5"/>
  <c r="D29" i="5"/>
  <c r="D27" i="5"/>
  <c r="D26" i="5"/>
  <c r="D25" i="5"/>
  <c r="D24" i="5"/>
  <c r="D22" i="5"/>
  <c r="D21" i="5"/>
  <c r="D20" i="5"/>
  <c r="D19" i="5"/>
  <c r="D15" i="5"/>
  <c r="D14" i="5"/>
  <c r="D13" i="5"/>
  <c r="D12" i="5"/>
  <c r="D9" i="5"/>
  <c r="D8" i="5"/>
  <c r="D7" i="5"/>
  <c r="D6" i="5"/>
  <c r="C62" i="15" l="1"/>
  <c r="D62" i="15" s="1"/>
  <c r="C61" i="15"/>
  <c r="D61" i="15" s="1"/>
  <c r="C60" i="15"/>
  <c r="D60" i="15" s="1"/>
  <c r="C59" i="15"/>
  <c r="D59" i="15" s="1"/>
  <c r="C58" i="15"/>
  <c r="D58" i="15" s="1"/>
  <c r="C56" i="15"/>
  <c r="D56" i="15" s="1"/>
  <c r="C55" i="15"/>
  <c r="D55" i="15" s="1"/>
  <c r="C54" i="15"/>
  <c r="D54" i="15" s="1"/>
  <c r="C53" i="15"/>
  <c r="D53" i="15" s="1"/>
  <c r="C52" i="15"/>
  <c r="D52" i="15" s="1"/>
  <c r="D49" i="15"/>
  <c r="D34" i="14"/>
  <c r="D7" i="11" l="1"/>
  <c r="D19" i="14"/>
  <c r="D18" i="14"/>
  <c r="D17" i="14"/>
  <c r="D27" i="14"/>
  <c r="D26" i="14"/>
  <c r="D25" i="14"/>
  <c r="D24" i="14"/>
  <c r="D31" i="14"/>
  <c r="D26" i="29" l="1"/>
  <c r="D25" i="29"/>
  <c r="D24" i="29"/>
  <c r="D23" i="29"/>
  <c r="D22" i="29"/>
  <c r="D36" i="29"/>
  <c r="D35" i="29"/>
  <c r="D34" i="29"/>
  <c r="D33" i="29"/>
  <c r="D32" i="29"/>
  <c r="D16" i="29"/>
  <c r="D15" i="29"/>
  <c r="D14" i="29"/>
  <c r="D13" i="29"/>
  <c r="D12" i="29"/>
  <c r="D42" i="44" l="1"/>
  <c r="D41" i="44"/>
  <c r="D40" i="44"/>
  <c r="D25" i="44"/>
  <c r="D24" i="44"/>
  <c r="D23" i="44"/>
  <c r="D22" i="44"/>
  <c r="D18" i="44"/>
  <c r="D6" i="20"/>
  <c r="D38" i="50" l="1"/>
  <c r="D37" i="50"/>
  <c r="D36" i="50"/>
  <c r="D35" i="50"/>
  <c r="D34" i="50"/>
  <c r="D33" i="50"/>
  <c r="D26" i="50"/>
  <c r="D25" i="50"/>
  <c r="D24" i="50"/>
  <c r="D20" i="50"/>
  <c r="D19" i="50"/>
  <c r="D18" i="50"/>
  <c r="D17" i="50"/>
  <c r="D16" i="50"/>
  <c r="D12" i="50"/>
  <c r="D11" i="50"/>
  <c r="D10" i="50"/>
  <c r="D20" i="49"/>
  <c r="D19" i="49"/>
  <c r="D18" i="49"/>
  <c r="D14" i="49"/>
  <c r="D13" i="49"/>
  <c r="D12" i="49"/>
  <c r="D8" i="49" l="1"/>
  <c r="D7" i="49"/>
  <c r="D6" i="49"/>
  <c r="D8" i="48" l="1"/>
  <c r="D7" i="48"/>
  <c r="D6" i="48"/>
  <c r="D23" i="22"/>
  <c r="D22" i="22"/>
  <c r="D42" i="22"/>
  <c r="D35" i="22"/>
  <c r="D34" i="22"/>
  <c r="D33" i="22"/>
  <c r="D20" i="22"/>
  <c r="D19" i="22"/>
  <c r="D46" i="22"/>
  <c r="D45" i="22"/>
  <c r="D40" i="22"/>
  <c r="D39" i="22"/>
  <c r="D38" i="22"/>
  <c r="D31" i="22"/>
  <c r="D30" i="22"/>
  <c r="D29" i="22"/>
  <c r="D28" i="22"/>
  <c r="D27" i="22"/>
  <c r="D26" i="22"/>
  <c r="D17" i="22"/>
  <c r="D16" i="22"/>
  <c r="D15" i="22"/>
  <c r="D8" i="22"/>
  <c r="D11" i="22"/>
  <c r="D6" i="22"/>
  <c r="D86" i="20"/>
  <c r="D85" i="20"/>
  <c r="D84" i="20"/>
  <c r="D83" i="20"/>
  <c r="D79" i="20"/>
  <c r="D78" i="20"/>
  <c r="D74" i="20"/>
  <c r="D73" i="20"/>
  <c r="D72" i="20"/>
  <c r="D68" i="20"/>
  <c r="D67" i="20"/>
  <c r="D66" i="20"/>
  <c r="D62" i="20"/>
  <c r="D61" i="20"/>
  <c r="D60" i="20"/>
  <c r="D56" i="20"/>
  <c r="D55" i="20"/>
  <c r="D54" i="20"/>
  <c r="D50" i="20"/>
  <c r="D49" i="20"/>
  <c r="D48" i="20"/>
  <c r="D44" i="20"/>
  <c r="D43" i="20"/>
  <c r="D42" i="20"/>
  <c r="D38" i="20"/>
  <c r="D37" i="20"/>
  <c r="D36" i="20"/>
  <c r="D32" i="20"/>
  <c r="D31" i="20"/>
  <c r="D30" i="20"/>
  <c r="D26" i="20"/>
  <c r="D25" i="20"/>
  <c r="D24" i="20"/>
  <c r="D20" i="20"/>
  <c r="D19" i="20"/>
  <c r="D18" i="20"/>
  <c r="D14" i="20"/>
  <c r="D13" i="20"/>
  <c r="D12" i="20"/>
  <c r="D8" i="20"/>
  <c r="D7" i="20"/>
  <c r="D100" i="44"/>
  <c r="D99" i="44"/>
  <c r="D98" i="44"/>
  <c r="D95" i="44"/>
  <c r="D94" i="44"/>
  <c r="D93" i="44"/>
  <c r="D90" i="44"/>
  <c r="D89" i="44"/>
  <c r="D88" i="44"/>
  <c r="D86" i="44"/>
  <c r="D85" i="44"/>
  <c r="D84" i="44"/>
  <c r="D82" i="44"/>
  <c r="D81" i="44"/>
  <c r="D80" i="44"/>
  <c r="D76" i="44"/>
  <c r="D75" i="44"/>
  <c r="D74" i="44"/>
  <c r="D72" i="44"/>
  <c r="D71" i="44"/>
  <c r="D70" i="44"/>
  <c r="D67" i="44"/>
  <c r="D66" i="44"/>
  <c r="D65" i="44"/>
  <c r="D63" i="44"/>
  <c r="D62" i="44"/>
  <c r="D61" i="44"/>
  <c r="D58" i="44"/>
  <c r="D57" i="44"/>
  <c r="D56" i="44"/>
  <c r="D54" i="44"/>
  <c r="D53" i="44"/>
  <c r="D52" i="44"/>
  <c r="D50" i="44"/>
  <c r="D48" i="44"/>
  <c r="D47" i="44"/>
  <c r="D46" i="44"/>
  <c r="D36" i="44"/>
  <c r="D35" i="44"/>
  <c r="D34" i="44"/>
  <c r="D30" i="44"/>
  <c r="D29" i="44"/>
  <c r="D28" i="44"/>
  <c r="D27" i="44"/>
  <c r="D17" i="44"/>
  <c r="D16" i="44"/>
  <c r="D13" i="44"/>
  <c r="D12" i="44"/>
  <c r="D11" i="44"/>
  <c r="D8" i="44"/>
  <c r="D7" i="44"/>
  <c r="D6" i="44"/>
  <c r="D30" i="2" l="1"/>
  <c r="D29" i="2"/>
  <c r="D25" i="2"/>
  <c r="D21" i="2"/>
  <c r="D14" i="2"/>
  <c r="D10" i="2"/>
  <c r="D6" i="2"/>
  <c r="C31" i="15"/>
  <c r="C30" i="15"/>
  <c r="C29" i="15"/>
  <c r="C27" i="15"/>
  <c r="C26" i="15"/>
  <c r="C25" i="15"/>
  <c r="C17" i="15"/>
  <c r="C16" i="15"/>
  <c r="C15" i="15"/>
  <c r="C13" i="15"/>
  <c r="C12" i="15"/>
  <c r="C11" i="15"/>
  <c r="D11" i="14" l="1"/>
  <c r="D12" i="14"/>
  <c r="D13" i="14"/>
  <c r="D14" i="14"/>
  <c r="D6" i="14"/>
  <c r="D7" i="14"/>
  <c r="D8" i="14"/>
  <c r="D9" i="14"/>
  <c r="D70" i="15" l="1"/>
  <c r="D69" i="15"/>
  <c r="D68" i="15"/>
  <c r="D67" i="15"/>
  <c r="D66" i="15"/>
  <c r="D11" i="11"/>
  <c r="D21" i="3" l="1"/>
  <c r="D19" i="3"/>
  <c r="D18" i="3"/>
  <c r="D16" i="3"/>
  <c r="D15" i="3"/>
  <c r="D12" i="3"/>
  <c r="D8" i="3"/>
  <c r="D7" i="3"/>
  <c r="D6" i="3"/>
  <c r="D6" i="12" l="1"/>
  <c r="D94" i="15" l="1"/>
  <c r="D95" i="15"/>
  <c r="D96" i="15"/>
  <c r="D10" i="34"/>
  <c r="D11" i="34"/>
  <c r="D12" i="34"/>
  <c r="D13" i="34"/>
  <c r="D6" i="34" l="1"/>
  <c r="D13" i="3" l="1"/>
  <c r="D32" i="34"/>
  <c r="D31" i="34"/>
  <c r="D30" i="34"/>
  <c r="D29" i="34"/>
  <c r="D44" i="34"/>
  <c r="D43" i="34"/>
  <c r="D42" i="34"/>
  <c r="D41" i="34"/>
  <c r="D39" i="34"/>
  <c r="D38" i="34"/>
  <c r="D37" i="34"/>
  <c r="D36" i="34"/>
  <c r="D25" i="34"/>
  <c r="D24" i="34"/>
  <c r="D23" i="34"/>
  <c r="D22" i="34"/>
  <c r="D20" i="34"/>
  <c r="D19" i="34"/>
  <c r="D18" i="34"/>
  <c r="D17" i="34"/>
  <c r="D8" i="34"/>
  <c r="D7" i="34"/>
  <c r="D100" i="15"/>
  <c r="D99" i="15"/>
  <c r="D92" i="15"/>
  <c r="D91" i="15"/>
  <c r="D90" i="15"/>
  <c r="D89" i="15"/>
  <c r="D85" i="15"/>
  <c r="D84" i="15"/>
  <c r="D83" i="15"/>
  <c r="D80" i="15"/>
  <c r="D79" i="15"/>
  <c r="D78" i="15"/>
  <c r="D77" i="15"/>
  <c r="D50" i="15" l="1"/>
  <c r="D48" i="15"/>
  <c r="D47" i="15"/>
  <c r="D46" i="15"/>
  <c r="D42" i="15"/>
  <c r="D41" i="15"/>
  <c r="D40" i="15"/>
  <c r="D37" i="15"/>
  <c r="D36" i="15"/>
  <c r="D35" i="15"/>
  <c r="D31" i="15"/>
  <c r="D30" i="15"/>
  <c r="D29" i="15"/>
  <c r="D27" i="15"/>
  <c r="D26" i="15"/>
  <c r="D25" i="15"/>
  <c r="D23" i="15"/>
  <c r="D22" i="15"/>
  <c r="D21" i="15"/>
  <c r="D17" i="15"/>
  <c r="D16" i="15"/>
  <c r="D15" i="15"/>
  <c r="D13" i="15"/>
  <c r="D12" i="15"/>
  <c r="D11" i="15"/>
  <c r="D9" i="15"/>
  <c r="D8" i="15"/>
  <c r="D7" i="15"/>
  <c r="D20" i="12" l="1"/>
  <c r="D19" i="12"/>
  <c r="D11" i="12"/>
  <c r="D7" i="12"/>
  <c r="D45" i="17"/>
  <c r="D44" i="17"/>
  <c r="D43" i="17"/>
  <c r="D39" i="17"/>
  <c r="D38" i="17"/>
  <c r="D37" i="17"/>
  <c r="D33" i="17"/>
  <c r="D32" i="17"/>
  <c r="D31" i="17"/>
  <c r="D30" i="17"/>
  <c r="D26" i="17"/>
  <c r="D25" i="17"/>
  <c r="C21" i="17"/>
  <c r="D21" i="17"/>
  <c r="C20" i="17"/>
  <c r="D20" i="17"/>
  <c r="C19" i="17"/>
  <c r="D19" i="17" s="1"/>
  <c r="C18" i="17"/>
  <c r="D18" i="17" s="1"/>
  <c r="C17" i="17"/>
  <c r="D17" i="17"/>
  <c r="C16" i="17"/>
  <c r="D16" i="17"/>
  <c r="C15" i="17"/>
  <c r="D15" i="17"/>
  <c r="C14" i="17"/>
  <c r="D14" i="17"/>
  <c r="C13" i="17"/>
  <c r="D13" i="17"/>
  <c r="C12" i="17"/>
  <c r="D12" i="17"/>
  <c r="C11" i="17"/>
  <c r="D11" i="17"/>
  <c r="C10" i="17"/>
  <c r="D10" i="17"/>
  <c r="D9" i="17"/>
  <c r="D8" i="17"/>
  <c r="D7" i="17"/>
  <c r="D6" i="17"/>
  <c r="D6" i="11"/>
</calcChain>
</file>

<file path=xl/sharedStrings.xml><?xml version="1.0" encoding="utf-8"?>
<sst xmlns="http://schemas.openxmlformats.org/spreadsheetml/2006/main" count="1744" uniqueCount="1468">
  <si>
    <t>LOGO</t>
  </si>
  <si>
    <t>EDITEUR</t>
  </si>
  <si>
    <t>DESCRIPTION</t>
  </si>
  <si>
    <t>ANYDESK</t>
  </si>
  <si>
    <t>Application de bureau à distance qui utilise une technologie d'avant-garde.</t>
  </si>
  <si>
    <t>BLUEBEAM</t>
  </si>
  <si>
    <t>Outil pour le balisage, la création et l'édition de fichiers PDF.</t>
  </si>
  <si>
    <t>BROWSERSTACK</t>
  </si>
  <si>
    <t>Solutions pour les test d'application et de navigation simplifiés.</t>
  </si>
  <si>
    <t>COREL</t>
  </si>
  <si>
    <t>Gamme complète de logiciels graphiques, photo, vidéo et utilitaires.</t>
  </si>
  <si>
    <t>COSOSYS</t>
  </si>
  <si>
    <t>Contrôle des dispositifs, prévention des pertes de données (DLP) et eDiscovery.</t>
  </si>
  <si>
    <t>DEVOLUTIONS</t>
  </si>
  <si>
    <t>Solutions de connexion à distance, gestion des accès et des mots de passe.</t>
  </si>
  <si>
    <t>DOCUSIGN</t>
  </si>
  <si>
    <t>Solution de signature électronique légale, simple et sécurisée.</t>
  </si>
  <si>
    <t>EXTENSIS</t>
  </si>
  <si>
    <t>Logiciels de gestion des polices pour une créativité inégalée.</t>
  </si>
  <si>
    <t>FLEXERA</t>
  </si>
  <si>
    <t>Le meilleur en matière d'administration et installation logicielle.</t>
  </si>
  <si>
    <t>FOXIT</t>
  </si>
  <si>
    <t>Produits et services PDF leaders du marché et innovants.</t>
  </si>
  <si>
    <t>GFI SOFTWARE</t>
  </si>
  <si>
    <t>Éditeur de logiciels de sécurité informatique, surveillance du réseau et communication.</t>
  </si>
  <si>
    <t>GOTO</t>
  </si>
  <si>
    <t>Solution de communication et de gestion et support à distance.</t>
  </si>
  <si>
    <t>IDM ULTRAEDIT</t>
  </si>
  <si>
    <t xml:space="preserve">L'éditeur mutliplateforme indispensable à tout programmeur.  </t>
  </si>
  <si>
    <t>INSTRUCTURE</t>
  </si>
  <si>
    <t>Plateforme d’apprentissage dont bénéficient des millions d’étudiants et d’enseignants dans le monde.</t>
  </si>
  <si>
    <t>ISPRING</t>
  </si>
  <si>
    <t>L'un des principaux fournisseurs d'apprentissage en ligne.</t>
  </si>
  <si>
    <t>JETBRAINS</t>
  </si>
  <si>
    <t xml:space="preserve">Outils de developpement et codage. Améliorez la productivité de vos developpeurs. </t>
  </si>
  <si>
    <t>MINDMANAGER</t>
  </si>
  <si>
    <t xml:space="preserve">Mindmapping, outil visuel pour décider et agir rapidement en entreprise. </t>
  </si>
  <si>
    <t>NITRO</t>
  </si>
  <si>
    <t>Solutions élaborées pour créer, modifier, fusionner et signer des PDF.</t>
  </si>
  <si>
    <t>PDF CREATOR FORGE</t>
  </si>
  <si>
    <t>Convertisseur PDF conçu pour vous aider à effectuer votre travail rapidement et efficacement.</t>
  </si>
  <si>
    <t>REAL VNC</t>
  </si>
  <si>
    <t> Logiciels d’accès et d’assistance à distance sécurisés.</t>
  </si>
  <si>
    <t>SAPIEN</t>
  </si>
  <si>
    <t>Tout ce dont vous avez besoin pour vos scripts.</t>
  </si>
  <si>
    <t>SECUDOS</t>
  </si>
  <si>
    <t>Transfert de documents et fichiers en toute sécurité.</t>
  </si>
  <si>
    <t>SHAREGATE</t>
  </si>
  <si>
    <t>Solutions pour la migration, l'adaptation et le contrôle du Cloud.</t>
  </si>
  <si>
    <t>TEAMVIEWER</t>
  </si>
  <si>
    <t xml:space="preserve">Logiciel de téléassistance, accès à distance et réunions en ligne.   </t>
  </si>
  <si>
    <t>TECHSMITH</t>
  </si>
  <si>
    <t xml:space="preserve">Snagit pour les captures d'écran, Camtasia pour didacticiels et démonstrations.  </t>
  </si>
  <si>
    <t>VYOND</t>
  </si>
  <si>
    <t>Logiciel conçu pour créer des vidéos dynamiques et attrayantes.</t>
  </si>
  <si>
    <t>XMIND</t>
  </si>
  <si>
    <t>Logiciel de mind mapping et de brainstorming.</t>
  </si>
  <si>
    <t>RÉFÉRENCES</t>
  </si>
  <si>
    <t>DÉSIGNATION</t>
  </si>
  <si>
    <t>PRIX PUBLIC €HT</t>
  </si>
  <si>
    <t>PRIX REVENDEUR €HT</t>
  </si>
  <si>
    <t>Souscriptions annuelles</t>
  </si>
  <si>
    <t>Bluebeam New Subscription Packages</t>
  </si>
  <si>
    <t>Souscriptions annuelles - prix par utilisateur</t>
  </si>
  <si>
    <t>SUBCM0001-N</t>
  </si>
  <si>
    <t>BASICS - nouvel utilisateur</t>
  </si>
  <si>
    <t>SUBCP0001-N</t>
  </si>
  <si>
    <t>CORE - nouvel utilisateur</t>
  </si>
  <si>
    <t>SUBCE0001-N</t>
  </si>
  <si>
    <t>COMPLETE - nouvel utilisateur</t>
  </si>
  <si>
    <t>Bluebeam Subscription Conversion</t>
  </si>
  <si>
    <t>UPRCRC002-R-1</t>
  </si>
  <si>
    <t>Upgrade Revu Standard to Complete, 1-49 utilisateurs</t>
  </si>
  <si>
    <t>UPRCRC002-R-2</t>
  </si>
  <si>
    <t>Upgrade Revu Standard to Complete, 50+ utilisateurs</t>
  </si>
  <si>
    <t>UPRCRC001-R-1</t>
  </si>
  <si>
    <t>Upgrade Revu CAD to Complete, 1-49 utilisateurs</t>
  </si>
  <si>
    <t>UPRCRC001-R-2</t>
  </si>
  <si>
    <t>Upgrade Revu CAD to Complete, 50+ utilisateurs</t>
  </si>
  <si>
    <t>UPRCRC003-R-1</t>
  </si>
  <si>
    <t>Upgrade Revu eXtreme to Complete, 1-49 utilisateurs</t>
  </si>
  <si>
    <t>UPRCRC003-R-2</t>
  </si>
  <si>
    <t>Upgrade Revu eXtreme to Complete, 50+ utilisateurs</t>
  </si>
  <si>
    <t>Upgrade Revu Open Licensing to Complete</t>
  </si>
  <si>
    <t>Live</t>
  </si>
  <si>
    <t>BS-LIV-T-DM-5</t>
  </si>
  <si>
    <t>Browserstack Live Team - 5 users - prix par an</t>
  </si>
  <si>
    <t>BS-LIV-T-DM-10</t>
  </si>
  <si>
    <t>Browserstack Live Team - 10 users - prix par an</t>
  </si>
  <si>
    <t>Automate</t>
  </si>
  <si>
    <t>Souscriptions annuelles - Desktop</t>
  </si>
  <si>
    <t>BS-AUT-D-1</t>
  </si>
  <si>
    <t>Browserstack Automate Desktop - 1 parallel - prix par an</t>
  </si>
  <si>
    <t>BS-AUT-D-2</t>
  </si>
  <si>
    <t>Browserstack Automate Desktop - 2 parallel - prix par an</t>
  </si>
  <si>
    <t>BS-AUT-D-5</t>
  </si>
  <si>
    <t>Browserstack Automate Desktop - 5 parallel - prix par an</t>
  </si>
  <si>
    <t>Souscriptions annuelles - Desktop &amp; Mobile</t>
  </si>
  <si>
    <t>BS-AUT-DM-1</t>
  </si>
  <si>
    <t>Browserstack Automate Desktop &amp; Mobile - 1 parallel - prix par an</t>
  </si>
  <si>
    <t>BS-AUT-DM-2</t>
  </si>
  <si>
    <t>Browserstack Automate Desktop &amp; Mobile - 2 parallel - prix par an</t>
  </si>
  <si>
    <t>BS-AUT-DM-5</t>
  </si>
  <si>
    <t>Browserstack Automate Desktop &amp; Mobile - 5 parallel - prix par an</t>
  </si>
  <si>
    <t>App Live</t>
  </si>
  <si>
    <t>BS-APP-LIV-TP-5</t>
  </si>
  <si>
    <t>Browserstack App Live - Team Plans - 5 users - prix par an</t>
  </si>
  <si>
    <t>BS-APP-LIV-TP-10</t>
  </si>
  <si>
    <t>Browserstack App Live - Team Plans - 10 users - prix par an</t>
  </si>
  <si>
    <t>App Automate</t>
  </si>
  <si>
    <t>Licences perpétuelles</t>
  </si>
  <si>
    <t>BS-APP-AUT-1</t>
  </si>
  <si>
    <t>Browserstack App Automate - 1 parallel - prix par an</t>
  </si>
  <si>
    <t>BS-APP-AUT-2</t>
  </si>
  <si>
    <t>Browserstack App Automate - 2 parallel - prix par an</t>
  </si>
  <si>
    <t>BS-APP-AUT-5</t>
  </si>
  <si>
    <t>Browserstack App Automate - 5 parallel - prix par an</t>
  </si>
  <si>
    <t>CorelDRAW Graphics Suite</t>
  </si>
  <si>
    <t>Windows/Mac</t>
  </si>
  <si>
    <t>Maintenance</t>
  </si>
  <si>
    <t>Licenses Educ</t>
  </si>
  <si>
    <t>CorelDRAW Graphics Suite - Souscription</t>
  </si>
  <si>
    <t>Windows</t>
  </si>
  <si>
    <t>LCCDGSSUB11</t>
  </si>
  <si>
    <t>CorelDRAW Graphics Suite SU 365-Day Subs.</t>
  </si>
  <si>
    <t>LCCDGSSUB12</t>
  </si>
  <si>
    <t>CorelDRAW Graphics Suite 365-Day Subs. (5-50)</t>
  </si>
  <si>
    <t>LCCDGSSUB13</t>
  </si>
  <si>
    <t>CorelDRAW Graphics Suite 365-Day Subs. (51-250)</t>
  </si>
  <si>
    <t>LCCDGSSUB14</t>
  </si>
  <si>
    <t>CorelDRAW Graphics Suite 365-Day Subs(251-2500)</t>
  </si>
  <si>
    <t>LCCDGSSUB21</t>
  </si>
  <si>
    <t>CorelDRAW Graphics Suite 2 Year Subscription (Single User)</t>
  </si>
  <si>
    <t>LCCDGSSUB22</t>
  </si>
  <si>
    <t>CorelDRAW Graphics Suite 2 Year Subscription (5-50)</t>
  </si>
  <si>
    <t>LCCDGSSUB23</t>
  </si>
  <si>
    <t>CorelDRAW Graphics Suite 2 Year Subscription (51-250)</t>
  </si>
  <si>
    <t>LCCDGSSUB24</t>
  </si>
  <si>
    <t>CorelDRAW Graphics Suite 2 Year Subscription (251-2500)</t>
  </si>
  <si>
    <t>LCCDGSSUB31</t>
  </si>
  <si>
    <t>CorelDRAW Graphics Suite 3 Year Subscription (Single User)</t>
  </si>
  <si>
    <t>LCCDGSSUB32</t>
  </si>
  <si>
    <t>CorelDRAW Graphics Suite 3 Year Subscription (5-50)</t>
  </si>
  <si>
    <t>LCCDGSSUB33</t>
  </si>
  <si>
    <t>CorelDRAW Graphics Suite 3 Year Subscription (51-250)</t>
  </si>
  <si>
    <t>LCCDGSSUB34</t>
  </si>
  <si>
    <t>CorelDRAW Graphics Suite 3 Year Subscription (251-2500)</t>
  </si>
  <si>
    <t>CorelDRAW Technical Suite</t>
  </si>
  <si>
    <t>CorelDRAW Technical Suite - Souscription</t>
  </si>
  <si>
    <t>LCCDTSSUB11</t>
  </si>
  <si>
    <t>CorelDRAW Technical Suite 365-Day Subs. (Single)</t>
  </si>
  <si>
    <t>LCCDTSSUB12</t>
  </si>
  <si>
    <t>CorelDRAW Technical Suite 365-Day Subs. (5-50)</t>
  </si>
  <si>
    <t>LCCDTSSUB13</t>
  </si>
  <si>
    <t>CorelDRAW Technical Suite 365-Day Subs. (51-250)</t>
  </si>
  <si>
    <t>LCCDTSSUB14</t>
  </si>
  <si>
    <t>CorelDRAW Technical Suite 365-Day Subs(251-2500)</t>
  </si>
  <si>
    <t>LCCDTSSUB21</t>
  </si>
  <si>
    <t>CorelDRAW Technical Suite 2 Year Subscription (Single User)</t>
  </si>
  <si>
    <t>LCCDTSSUB22</t>
  </si>
  <si>
    <t>CorelDRAW Technical Suite 2 Year Subscription (5-50)</t>
  </si>
  <si>
    <t>LCCDTSSUB23</t>
  </si>
  <si>
    <t>CorelDRAW Technical Suite 2 Year Subscription (51-250)</t>
  </si>
  <si>
    <t>LCCDTSSUB24</t>
  </si>
  <si>
    <t>CorelDRAW Technical Suite 2 Year Subscription (251-2500)</t>
  </si>
  <si>
    <t>LCCDTSSUB31</t>
  </si>
  <si>
    <t>CorelDRAW Technical Suite 3 Year Subscription (Single User)</t>
  </si>
  <si>
    <t>LCCDTSSUB32</t>
  </si>
  <si>
    <t>CorelDRAW Technical Suite 3 Year Subscription (5-50)</t>
  </si>
  <si>
    <t>LCCDTSSUB33</t>
  </si>
  <si>
    <t>CorelDRAW Technical Suite 3 Year Subscription (51-250)</t>
  </si>
  <si>
    <t>LCCDTSSUB34</t>
  </si>
  <si>
    <t>CorelDRAW Technical Suite 3 Year Subscription (251-2500)</t>
  </si>
  <si>
    <t>Upgrade</t>
  </si>
  <si>
    <t>Corel Paintshop Pro 2023</t>
  </si>
  <si>
    <t>LCPSP2023ML0</t>
  </si>
  <si>
    <t>PaintShop Pro 2023 Corporate Edition License Single User</t>
  </si>
  <si>
    <t>LCPSP2023ML1</t>
  </si>
  <si>
    <t>PaintShop Pro 2023 Corporate Edition License (2-4)</t>
  </si>
  <si>
    <t>LCPSP2023ML2</t>
  </si>
  <si>
    <t>PaintShop Pro 2023 Corporate Edition License (5-50)</t>
  </si>
  <si>
    <t>LCPSP2023ML3</t>
  </si>
  <si>
    <t>PaintShop Pro 2023 Corporate Edition License(51-250)</t>
  </si>
  <si>
    <t>LCPSP2023ML4</t>
  </si>
  <si>
    <t>PaintShop Pro 2023 Corporate Edition License (251-500)</t>
  </si>
  <si>
    <t>LCPSP2023ML5</t>
  </si>
  <si>
    <t>PaintShop Pro 2023 Corporate Edition License (501-2500)</t>
  </si>
  <si>
    <t>LCPSP2023ML6</t>
  </si>
  <si>
    <t>PaintShop Pro 2023 Corporate Edition License (2501+)</t>
  </si>
  <si>
    <t>LCPSP2023MLUG0</t>
  </si>
  <si>
    <t>PaintShop Pro 2023 Corporate Edition Upgrade License Single User</t>
  </si>
  <si>
    <t>LCPSP2023MLUG1</t>
  </si>
  <si>
    <t>PaintShop Pro 2023 Corporate Edition Upgrade License(2-4)</t>
  </si>
  <si>
    <t>LCPSP2023MLUG2</t>
  </si>
  <si>
    <t>PaintShop Pro 2023 Corporate Edition Upgrade License (5-50)</t>
  </si>
  <si>
    <t>LCPSP2023MLUG3</t>
  </si>
  <si>
    <t>PaintShop Pro 2023 Corporate Edition Upgrade License(51-250)</t>
  </si>
  <si>
    <t>LCPSP2023MLUG4</t>
  </si>
  <si>
    <t>PaintShop Pro 2023 Corporate Edition Upgrade License(251-500)</t>
  </si>
  <si>
    <t>LCPSP2023MLUG5</t>
  </si>
  <si>
    <t>PaintShop Pro 2023 Corporate Edition Upgrade License(501-2500)</t>
  </si>
  <si>
    <t>LCPSP2023MLUG6</t>
  </si>
  <si>
    <t>PaintShop Pro 2023 Corporate Edition Upgrade License (2501+)</t>
  </si>
  <si>
    <t>LCPSPML1MNT0</t>
  </si>
  <si>
    <t>PaintShop Pro Corporate Edition CorelSure Maintenance (1 Yr) Single User</t>
  </si>
  <si>
    <t>LCPSPML1MNT1</t>
  </si>
  <si>
    <t>PaintShop Pro Corporate Edition CorelSure Maintenance (1 Yr)  (2-4)</t>
  </si>
  <si>
    <t>LCPSPML1MNT2</t>
  </si>
  <si>
    <t>PaintShop Pro Corporate Edition CorelSure Maintenance (1 Yr)  (5-50)</t>
  </si>
  <si>
    <t>LCPSPML1MNT3</t>
  </si>
  <si>
    <t>PaintShop Pro Corporate Edition CorelSure Maintenance (1 Yr)  (51-250)</t>
  </si>
  <si>
    <t>LCPSPML1MNT4</t>
  </si>
  <si>
    <t>PaintShop Pro Corporate Edition CorelSure Maintenance (1 Yr)  (251-500)</t>
  </si>
  <si>
    <t>LCPSPML1MNT5</t>
  </si>
  <si>
    <t>PaintShop Pro Corporate Edition CorelSure Maintenance (1 Yr)  (501-2500)</t>
  </si>
  <si>
    <t>LCPSPML1MNT6</t>
  </si>
  <si>
    <t>PaintShop Pro Corporate Edition CorelSure Maint (1Yr)(2501+)</t>
  </si>
  <si>
    <t>LCPSP2023MLA1</t>
  </si>
  <si>
    <t>PaintShop Pro 2023 Education Edition License (1-4)</t>
  </si>
  <si>
    <t>LCPSP2023MLA2</t>
  </si>
  <si>
    <t>PaintShop Pro 2023 Education Edition License (5-50)</t>
  </si>
  <si>
    <t>LCPSP2023MLA3</t>
  </si>
  <si>
    <t>PaintShop Pro 2023 Education Edition License(51-250)</t>
  </si>
  <si>
    <t>LCPSP2023MLA4</t>
  </si>
  <si>
    <t>PaintShop Pro 2023 Education Edition License (251+)</t>
  </si>
  <si>
    <t>Corel Painter 2023</t>
  </si>
  <si>
    <t>LCPTR2023MLPCM1</t>
  </si>
  <si>
    <t>Corel - Painter 2023 License (Single User)</t>
  </si>
  <si>
    <t>LCPTR2023MLPCM2</t>
  </si>
  <si>
    <t>Corel - Painter 2023 License (5-50)</t>
  </si>
  <si>
    <t>LCPTR2023MLPCM3</t>
  </si>
  <si>
    <t>Corel - Painter 2023 License (51-250)</t>
  </si>
  <si>
    <t>LCPTR2023MLPCM4</t>
  </si>
  <si>
    <t>Corel - Painter 2023 License (251+)</t>
  </si>
  <si>
    <t>LCPTR2023MUGPCM1</t>
  </si>
  <si>
    <t>Corel - Painter 2023 Upgrade License (Single User)</t>
  </si>
  <si>
    <t>LCPTR2023MUGPCM2</t>
  </si>
  <si>
    <t>Corel - Painter 2023 Upgrade License (5-50)</t>
  </si>
  <si>
    <t>LCPTR2023MUGPCM3</t>
  </si>
  <si>
    <t>Corel - Painter 2023 Upgrade License (51-250)</t>
  </si>
  <si>
    <t>LCPTR2023MUGPCM4</t>
  </si>
  <si>
    <t>Corel - Painter 2023 Upgrade License  (251+)</t>
  </si>
  <si>
    <t>LCPTRMLPCM1MNT2</t>
  </si>
  <si>
    <t>Corel - Painter CorelSure Maintenance (2 Yr) (1-4)</t>
  </si>
  <si>
    <t>LCPTRMLPCM2MNT2</t>
  </si>
  <si>
    <t>Corel - Painter CorelSure Maintenance (2 Yr) (5-50)</t>
  </si>
  <si>
    <t>LCPTRMLPCM3MNT2</t>
  </si>
  <si>
    <t>Corel - Painter CorelSure Maintenance (2 Yr) (51-250)</t>
  </si>
  <si>
    <t>LCPTRMLPCM4MNT2</t>
  </si>
  <si>
    <t>Corel - Painter CorelSure Maintenance (2 Yr)  (251+)</t>
  </si>
  <si>
    <t>LCPTR2023MLA1</t>
  </si>
  <si>
    <t>Corel - Painter 2023 Education Lic (Single User)</t>
  </si>
  <si>
    <t>LCPTR2023MLA2</t>
  </si>
  <si>
    <t>Corel - Painter 2023 Education License (5-50)</t>
  </si>
  <si>
    <t>LCPTR2023MLA3</t>
  </si>
  <si>
    <t>Corel - Painter 2023 Education License (51-250)</t>
  </si>
  <si>
    <t>LCPTR2023MLA4</t>
  </si>
  <si>
    <t>Corel - Painter 2023 Education Lic (251+)</t>
  </si>
  <si>
    <t>Mac</t>
  </si>
  <si>
    <t>Roxio Toast 20 Titanium</t>
  </si>
  <si>
    <t>LCT20TML1</t>
  </si>
  <si>
    <t>Toast 20 Titanium License (5-50)</t>
  </si>
  <si>
    <t>LCT20TML2</t>
  </si>
  <si>
    <t>Toast 20 Titanium License (51-250)</t>
  </si>
  <si>
    <t>LCT20TML3</t>
  </si>
  <si>
    <t>Toast 20 Titanium License (251-500)</t>
  </si>
  <si>
    <t>LCT20TML4</t>
  </si>
  <si>
    <t>Toast 20 Titanium License (501-2500)</t>
  </si>
  <si>
    <t>LCT20TML5</t>
  </si>
  <si>
    <t>Toast 20 Titanium License (2501+)</t>
  </si>
  <si>
    <t>Corel PDF Fusion</t>
  </si>
  <si>
    <t>LCCPDFF1MLA</t>
  </si>
  <si>
    <t>Corel PDF Fusion 1 License ML (1-10)</t>
  </si>
  <si>
    <t>LCCPDFF1MLB</t>
  </si>
  <si>
    <t>Corel PDF Fusion 1 License ML (11-25)</t>
  </si>
  <si>
    <t>LCCPDFF1MLC</t>
  </si>
  <si>
    <t>Corel PDF Fusion 1 License ML (26-60)</t>
  </si>
  <si>
    <t>LCCPDFF1MLD</t>
  </si>
  <si>
    <t>Corel PDF Fusion 1 License ML (61-120)</t>
  </si>
  <si>
    <t>LCCPDFF1MLE</t>
  </si>
  <si>
    <t>Corel PDF Fusion 1 License ML (121-250)</t>
  </si>
  <si>
    <t>LCCPDFF1MLF</t>
  </si>
  <si>
    <t>Corel PDF Fusion 1 License ML (251-350)</t>
  </si>
  <si>
    <t>LCCPDFF1MLG</t>
  </si>
  <si>
    <t>Corel PDF Fusion 1 License ML (351-500)</t>
  </si>
  <si>
    <t>LCCPDFF1MLH</t>
  </si>
  <si>
    <t>Corel PDF Fusion 1 License ML (501-1000)</t>
  </si>
  <si>
    <t>LCCPDFF1MLI</t>
  </si>
  <si>
    <t>Corel PDF Fusion 1 License ML (1001-2500)</t>
  </si>
  <si>
    <t>LCCPDFF1MLJ</t>
  </si>
  <si>
    <t>Corel PDF Fusion 1 License ML (2501-5000)</t>
  </si>
  <si>
    <t>Cososys Endpoint Protector eDiscovery (eD)</t>
  </si>
  <si>
    <t>Cososys Endpoint Protector Content Aware Protection (CAP)</t>
  </si>
  <si>
    <t>Cososys Endpoint Protector Device Control (DC)</t>
  </si>
  <si>
    <t>Remote Desktop Manager - User Licence</t>
  </si>
  <si>
    <t>Souscriptions</t>
  </si>
  <si>
    <t>SRDM-S1-N1</t>
  </si>
  <si>
    <t>Remote Desktop Manager - User Licence - 1 utilisateur - souscription 1 an</t>
  </si>
  <si>
    <t>SRDM-S1-N3</t>
  </si>
  <si>
    <t>Remote Desktop Manager - User Licence - 1 utilisateur - souscription 3 ans</t>
  </si>
  <si>
    <t>Devolutions Server</t>
  </si>
  <si>
    <t xml:space="preserve">Souscriptions </t>
  </si>
  <si>
    <t>DVLS-CORP-N1</t>
  </si>
  <si>
    <t>Devolutions Server - Enterprise Edition - 1/50 utilisateurs - souscription 1 an</t>
  </si>
  <si>
    <t>DVLS-CORP-N3</t>
  </si>
  <si>
    <t>Devolutions Server - Enterprise Edition - 1/50 utilisateurs - souscription 3 ans</t>
  </si>
  <si>
    <t>DocuSign Customer Support</t>
  </si>
  <si>
    <t>DSI-0000075</t>
  </si>
  <si>
    <r>
      <t xml:space="preserve">Premier Support - </t>
    </r>
    <r>
      <rPr>
        <b/>
        <sz val="11"/>
        <rFont val="Calibri"/>
        <family val="2"/>
      </rPr>
      <t>à ajouter à toute licence</t>
    </r>
  </si>
  <si>
    <t>prix : 15% de la souscription choisie</t>
  </si>
  <si>
    <t>DocuSign base product subscriptions (Seats) - prix par an par poste</t>
  </si>
  <si>
    <t>Standard Edition</t>
  </si>
  <si>
    <t>DSI-0000270-B1</t>
  </si>
  <si>
    <t>DocuSign Seats - Standard Edition - 5 à 9 seats</t>
  </si>
  <si>
    <t>DSI-0000270-B2</t>
  </si>
  <si>
    <t>DocuSign Seats - Standard Edition - 10 à 19 seats</t>
  </si>
  <si>
    <t>DSI-0000270-B3</t>
  </si>
  <si>
    <t>DocuSign Seats - Standard Edition - 20 à 49 seats</t>
  </si>
  <si>
    <t>DSI-0000270-B4</t>
  </si>
  <si>
    <t>DocuSign Seats - Standard Edition - 50 à 99 seats</t>
  </si>
  <si>
    <t>DSI-0000270-B5</t>
  </si>
  <si>
    <t>DocuSign Seats - Standard Edition - 100 à 499 seats</t>
  </si>
  <si>
    <t>Business Pro Edition</t>
  </si>
  <si>
    <t>DSI-0000271-B1</t>
  </si>
  <si>
    <t>DocuSign Seats - Business Pro Edition - 5 à 9 seats</t>
  </si>
  <si>
    <t>DSI-0000271-B2</t>
  </si>
  <si>
    <t>DocuSign Seats - Business Pro Edition - 10 à 19 seats</t>
  </si>
  <si>
    <t>DSI-0000271-B3</t>
  </si>
  <si>
    <t>DocuSign Seats - Business Pro Edition - 20 à 49 seats</t>
  </si>
  <si>
    <t>DSI-0000271-B4</t>
  </si>
  <si>
    <t>DocuSign Seats - Business Pro Edition - 50 à 99 seats</t>
  </si>
  <si>
    <t>DSI-0000271-B5</t>
  </si>
  <si>
    <t>DocuSign Seats - Business Pro Edition - 100 à 499 seats</t>
  </si>
  <si>
    <t>Enterprise Pro Edition</t>
  </si>
  <si>
    <t>DSI-0000272-B1</t>
  </si>
  <si>
    <t>DocuSign Seats - Entreprise Pro Edition - 5 à 9 seats</t>
  </si>
  <si>
    <t>DSI-0000272-B2</t>
  </si>
  <si>
    <t>DocuSign Seats - Entreprise Pro Edition - 10 à 19 seats</t>
  </si>
  <si>
    <t>DSI-0000272-B3</t>
  </si>
  <si>
    <t>DocuSign Seats - Entreprise Pro Edition - 20 à 49 seats</t>
  </si>
  <si>
    <t>DSI-0000272-B4</t>
  </si>
  <si>
    <t>DocuSign Seats - Entreprise Pro Edition - 50 à 99 seats</t>
  </si>
  <si>
    <t>DSI-0000272-B5</t>
  </si>
  <si>
    <t>DocuSign Seats - Entreprise Pro Edition - 100 à 499 seats</t>
  </si>
  <si>
    <t>DocuSign base product subscriptions (Enveloppes) - prix par an par enveloppe</t>
  </si>
  <si>
    <t>DSI-0000461-B1</t>
  </si>
  <si>
    <t>DocuSign Enveloppes - Standard Edition - 500 à 999 enveloppes</t>
  </si>
  <si>
    <t>DSI-0000461-B2</t>
  </si>
  <si>
    <t>DocuSign Enveloppes - Standard Edition - 1000 à 1999 enveloppes</t>
  </si>
  <si>
    <t>DSI-0000461-B3</t>
  </si>
  <si>
    <t>DocuSign Enveloppes - Standard Edition - 2000 à 4999 enveloppes</t>
  </si>
  <si>
    <t>DSI-0000461-B4</t>
  </si>
  <si>
    <t>DocuSign Enveloppes - Standard Edition - 5000 à 9999 enveloppes</t>
  </si>
  <si>
    <t>DSI-0000461-B5</t>
  </si>
  <si>
    <t>DocuSign Enveloppes - Standard Edition - 10000 à 49999 enveloppes</t>
  </si>
  <si>
    <t>DSI-0000462-B1</t>
  </si>
  <si>
    <t>DocuSign Enveloppes - Business Pro Edition - 500 à 999 enveloppes</t>
  </si>
  <si>
    <t>DSI-0000462-B2</t>
  </si>
  <si>
    <t>DocuSign Enveloppes - Business Pro Edition - 1000 à 1999 enveloppes</t>
  </si>
  <si>
    <t>DSI-0000462-B3</t>
  </si>
  <si>
    <t>DocuSign Enveloppes - Business Pro Edition - 2000 à 4999 enveloppes</t>
  </si>
  <si>
    <t>DSI-0000462-B4</t>
  </si>
  <si>
    <t>DocuSign Enveloppes - Business Pro Edition - 5000 à 9999 enveloppes</t>
  </si>
  <si>
    <t>DSI-0000462-B5</t>
  </si>
  <si>
    <t>DocuSign Enveloppes - Business Pro Edition - 10000 à 49999 enveloppes</t>
  </si>
  <si>
    <t>DSI-0000463-B1</t>
  </si>
  <si>
    <t>DocuSign Enveloppes - Entreprise Pro Edition - 500 à 999 enveloppes</t>
  </si>
  <si>
    <t>DSI-0000463-B2</t>
  </si>
  <si>
    <t>DocuSign Enveloppes - Entreprise Pro Edition - 1000 à 1999 enveloppes</t>
  </si>
  <si>
    <t>DSI-0000463-B3</t>
  </si>
  <si>
    <t>DocuSign Enveloppes - Entreprise Pro Edition - 2000 à 4999 enveloppes</t>
  </si>
  <si>
    <t>DSI-0000463-B4</t>
  </si>
  <si>
    <t>DocuSign Enveloppes - Entreprise Pro Edition - 5000 à 9999 enveloppes</t>
  </si>
  <si>
    <t>DSI-0000463-B5</t>
  </si>
  <si>
    <t>DocuSign Enveloppes - Entreprise Pro Edition - 10000 à 49999 enveloppes</t>
  </si>
  <si>
    <t>CIU-002000</t>
  </si>
  <si>
    <t>Installshield</t>
  </si>
  <si>
    <t>IS-PRO-S-XXX</t>
  </si>
  <si>
    <t>Flexera - Revenera InstallShield Professional souscription 3 ans</t>
  </si>
  <si>
    <t>IS-PREM-S-XXX</t>
  </si>
  <si>
    <t>Flexera - Revenera InstallShield Premier souscription 3 ans</t>
  </si>
  <si>
    <t>InstallAnywhere</t>
  </si>
  <si>
    <t>IA-SS-XXX</t>
  </si>
  <si>
    <t>Flexera - InstallAnywhere souscription 3 ans</t>
  </si>
  <si>
    <t>Software Vulnerability Manager</t>
  </si>
  <si>
    <t>Flexera - Software Vulnerability Manager Cloud Per Device Standard Subscription -  1000+ Devices</t>
  </si>
  <si>
    <t>Contactez-nous</t>
  </si>
  <si>
    <t>AdminStudio</t>
  </si>
  <si>
    <t>AS-PRO-S-XXX3</t>
  </si>
  <si>
    <t xml:space="preserve">Flexera - AdminStudio Professional Souscription 3 ans </t>
  </si>
  <si>
    <t>AS-ENT-PA-S-XXX3</t>
  </si>
  <si>
    <t>Flexera - AdminStudio Enterprise Souscription 3 ans - par admin</t>
  </si>
  <si>
    <t>AS-ENT-PD-S-XXX3</t>
  </si>
  <si>
    <t>Flexera - AdminStudio Enterprise Souscription 3 ans - 15000+ devices - par device</t>
  </si>
  <si>
    <t>COMMENTAIRES</t>
  </si>
  <si>
    <t>Licences perpétuelles/ Prix par device</t>
  </si>
  <si>
    <t>Les souscriptions nécessitent un contrat d'une durée minimale de 12 mois</t>
  </si>
  <si>
    <t>Foxit PDF eSign</t>
  </si>
  <si>
    <t>Autre</t>
  </si>
  <si>
    <t>FPM (Server) Key - licence perpétuelle - Multilanguage</t>
  </si>
  <si>
    <t>GFI Archiver</t>
  </si>
  <si>
    <t>GFI MailEssentials</t>
  </si>
  <si>
    <t>Souscriptions annuelles - Anti-Spam Edition</t>
  </si>
  <si>
    <t>GFI MailEssentials - UnifiedProtection Edition - Souscription 1 an - Tranche 10 à 49</t>
  </si>
  <si>
    <r>
      <rPr>
        <b/>
        <sz val="11"/>
        <color theme="1"/>
        <rFont val="Calibri"/>
        <family val="2"/>
        <scheme val="minor"/>
      </rPr>
      <t>GFI MailEssentials Unified Protection</t>
    </r>
    <r>
      <rPr>
        <sz val="11"/>
        <color theme="1"/>
        <rFont val="Calibri"/>
        <family val="2"/>
        <scheme val="minor"/>
      </rPr>
      <t xml:space="preserve"> : La souscription comprend les mises à jour de SpamRazer, Avira et BitDefender. Combine des fonctionnalités anti-spam et de sécurité de messagerie en une seule offre, avec plusieurs moteurs antivirus et anti-spam. </t>
    </r>
  </si>
  <si>
    <t>GFI MailEssentials - UnifiedProtection Edition - Souscription 1 an - Tranche 50 à 249</t>
  </si>
  <si>
    <t>GFI MailEssentials - UnifiedProtection Edition - Souscription 1 an - Tranche 250 à 2999</t>
  </si>
  <si>
    <t>MEUP10-49-2Y</t>
  </si>
  <si>
    <t>GFI MailEssentials - UnifiedProtection Edition - Souscription 2 ans - Tranche 10 à 49</t>
  </si>
  <si>
    <t>MEUP50-249-2Y</t>
  </si>
  <si>
    <t>GFI MailEssentials - UnifiedProtection Edition - Souscription 2 ans - Tranche 50 à 249</t>
  </si>
  <si>
    <t>MEUP250-2999-2Y</t>
  </si>
  <si>
    <t>GFI MailEssentials - UnifiedProtection Edition - Souscription 2 ans - Tranche 250 à 2999</t>
  </si>
  <si>
    <t>MEUP10-49-3Y</t>
  </si>
  <si>
    <t>GFI MailEssentials - UnifiedProtection Edition - Souscription 3 ans - Tranche 10 à 49</t>
  </si>
  <si>
    <t>MEUP50-249-3Y</t>
  </si>
  <si>
    <t>GFI MailEssentials - UnifiedProtection Edition - Souscription 3 ans - Tranche 50 à 249</t>
  </si>
  <si>
    <t>MEUP250-2999-3Y</t>
  </si>
  <si>
    <t>GFI MailEssentials - UnifiedProtection Edition - Souscription 3 ans - Tranche 250 à 2999</t>
  </si>
  <si>
    <t>GFI HelpDesk</t>
  </si>
  <si>
    <t>Souscriptions annuelles - HelpDesk Case</t>
  </si>
  <si>
    <t>GFI HelpDesk Case - Souscription 1 an - Tranche 5 à 9</t>
  </si>
  <si>
    <t>GFI HelpDesk Case - Souscription 1 an - Tranche 10 à 29</t>
  </si>
  <si>
    <t>GFI HelpDesk Case - Souscription 1 an - Tranche 30 à 2999</t>
  </si>
  <si>
    <t>Souscriptions annuelles - HelpDesk Fusion</t>
  </si>
  <si>
    <t>GFI HelpDesk Fusion - Souscription 1 an - Tranche 5 à 9</t>
  </si>
  <si>
    <t>GFI HelpDesk Fusion - Souscription 1 an - Tranche 10 à 29</t>
  </si>
  <si>
    <t>GFI HelpDesk Fusion - Souscription 1 an - Tranche 30 à 2999</t>
  </si>
  <si>
    <t>GFI LanGuard</t>
  </si>
  <si>
    <t>KERIO</t>
  </si>
  <si>
    <t>Kerio Connect</t>
  </si>
  <si>
    <t>Kerio Connect souscription 1 an - 10 à 19 utilisateurs</t>
  </si>
  <si>
    <t>Kerio Connect souscription 1 an - 20 à 49 utilisateurs</t>
  </si>
  <si>
    <t>Kerio Connect souscription 1 an - 50 à 249 utilisateurs</t>
  </si>
  <si>
    <t>Kerio Connect souscription 1 an - 250 à 2999 utilisateurs</t>
  </si>
  <si>
    <t>Extensions</t>
  </si>
  <si>
    <t>Kerio Connect AntiSpam - 1 an - 5 à 2999 utilisateurs</t>
  </si>
  <si>
    <t>Kerio Connect AntiVirus - 1 an - 5 à 2999 utilisateurs</t>
  </si>
  <si>
    <t>Kerio Connect ActiveSync - 1 an - 5 à 2999 utilisateurs</t>
  </si>
  <si>
    <t>Kerio Control</t>
  </si>
  <si>
    <t>Kerio Control souscription 1 an - 10 à 19 utilisateurs</t>
  </si>
  <si>
    <t>Kerio Control souscription 1 an - 20 à 49 utilisateurs</t>
  </si>
  <si>
    <t>Kerio Control souscription 1 an - 50 à 249 utilisateurs</t>
  </si>
  <si>
    <t>Kerio Control souscription 1 an - 250 à 2999 utilisateurs</t>
  </si>
  <si>
    <t>Kerio Control souscription 1 an (avec AV et WebFilter) - 1 an - NG100W/NG110 - utilisateurs illimités</t>
  </si>
  <si>
    <t>Kerio Control souscription 1 an (avec AV et WebFilter) - 1 an - NG300W/NG310 - utilisateurs illimités</t>
  </si>
  <si>
    <t>Kerio Control souscription 1 an (avec AV et WebFilter) - 1 an - NG500/NG510/NG511 - utilisateurs illimités</t>
  </si>
  <si>
    <t>Kerio Control AntiVirus - 1 an - 5 à 2999 utilisateurs</t>
  </si>
  <si>
    <t>Kerio Control WebFilter - 1 an - 5 à 2999 utilisateurs</t>
  </si>
  <si>
    <t>Kerio Control Box - Nouvelles Hardware Appliances</t>
  </si>
  <si>
    <t>Pour les appliances, nous contacter</t>
  </si>
  <si>
    <t>UltraEdit Standard</t>
  </si>
  <si>
    <t>Licences perpétuelles avec Maintenance 1 an</t>
  </si>
  <si>
    <t>UEUC-PNYN</t>
  </si>
  <si>
    <t>IDM UltraEdit (incl. UltraCompare) Perpetual Lic. with UC Pro Free, incl. 1 yr. MNT, ML, MP, ESD</t>
  </si>
  <si>
    <t>UEUC-SNNN</t>
  </si>
  <si>
    <t>IDM UltraEdit (incl. UltraCompare) 1 yr. Subscription with UC Pro Free, ML, MP, ESD</t>
  </si>
  <si>
    <t>UltraEdit + Cloud Sync</t>
  </si>
  <si>
    <t>UEUY-SNNN</t>
  </si>
  <si>
    <t>IDM UltraEdit (incl. UltraCompare) Cloud Sync 1 yr. Subscription with UC Pro Free, ML, MP, ESD</t>
  </si>
  <si>
    <t>Canvas Cloud</t>
  </si>
  <si>
    <t>CAN-SUB-FE-FTE-200</t>
  </si>
  <si>
    <t>Instructure Canvas Cloud - Further Education, 1 yr. Subscription License, 200-1999 user, EDU, ML, MP, ESD</t>
  </si>
  <si>
    <t>CAN-SUB-FE-FTE-2000</t>
  </si>
  <si>
    <t>Instructure Canvas Cloud - Further Education, 1 yr. Subscription License, 2000-4999 user, EDU, ML, MP, ESD</t>
  </si>
  <si>
    <t>CAN-SUB-FE-FTE-5000</t>
  </si>
  <si>
    <t>Instructure Canvas Cloud - Further Education, 1 yr. Subscription License, 5000-9999 user, EDU, ML, MP, ESD</t>
  </si>
  <si>
    <t>CAN-SUB-HE-FTE-200</t>
  </si>
  <si>
    <t>Instructure Canvas Cloud - Higher Education, 1 yr. Subscription License, 200- 999 user, EDU, ML, MP, ESD</t>
  </si>
  <si>
    <t>CAN-SUB-HE-FTE-1000</t>
  </si>
  <si>
    <t>Instructure Canvas Cloud - Higher Education, 1 yr. Subscription License, 1000- 1999 user, EDU, ML, MP, ESD</t>
  </si>
  <si>
    <t>CAN-SUB-HE-FTE-2000</t>
  </si>
  <si>
    <t>Instructure Canvas Cloud - Higher Education, 1 yr. Subscription License, 2000- 4999 user, EDU, ML, MP, ESD</t>
  </si>
  <si>
    <t>CAN-SUB-HE-FTE-5000</t>
  </si>
  <si>
    <t>Instructure Canvas Cloud - Higher Education, 1 yr. Subscription License, 5000- 9999 user, EDU, ML, MP, ESD</t>
  </si>
  <si>
    <t>Catalogue Cloud</t>
  </si>
  <si>
    <t>CAT-SUB-FE-MM-200</t>
  </si>
  <si>
    <t>Instructure Catalog Cloud- Further Education, 1 yr. Subscription License, 200- 999 user, EDU, ML, MP, ESD</t>
  </si>
  <si>
    <t>CAT-SUB-FE-MM-1000</t>
  </si>
  <si>
    <t>Instructure Catalog Cloud- Further Education, 1 yr. Subscription License, 1000- 1999 user, EDU, ML, MP, ESD</t>
  </si>
  <si>
    <t>CAT-SUB-FE-MM-2000</t>
  </si>
  <si>
    <t>Instructure Catalog Cloud- Further Education, 1 yr. Subscription License, 2000- 4999 user, EDU, ML, MP, ESD</t>
  </si>
  <si>
    <t>CAT-SUB-FE-MM-5000</t>
  </si>
  <si>
    <t>Instructure Catalog Cloud- Further Education, 1 yr. Subscription License, 5000- 9999 user, EDU, ML, MP, ESD</t>
  </si>
  <si>
    <t>CAT-SUB-HE-MM-200</t>
  </si>
  <si>
    <t>Instructure Catalog Cloud- Higher Education, 1 yr. Subscription License, 200- 999 user, EDU, ML, MP, ESD</t>
  </si>
  <si>
    <t>CAT-SUB-HE-MM-1000</t>
  </si>
  <si>
    <t>Instructure Catalog Cloud- Higher Education, 1 yr. Subscription License, 1000- 1999 user, EDU, ML, MP, ESD</t>
  </si>
  <si>
    <t>CAT-SUB-HE-MM-2000</t>
  </si>
  <si>
    <t>Instructure Catalog Cloud- Higher Education, 1 yr. Subscription License, 2000- 4999 user, EDU, ML, MP, ESD</t>
  </si>
  <si>
    <t>CAT-SUB-HE-MM-5000</t>
  </si>
  <si>
    <t>Instructure Catalog Cloud- Higher Education, 1 yr. Subscription License, 5000- 9999 user, EDU, ML, MP, ESD</t>
  </si>
  <si>
    <t>Impact Cloud</t>
  </si>
  <si>
    <t>IMPACT-SUB-HE-FTE-200</t>
  </si>
  <si>
    <t>Instructure Impact Cloud- Higher Education, 1 yr. Subscription License, 200- 999 user, EDU, ML, MP, ESD</t>
  </si>
  <si>
    <t>IMPACT-SUB-HE-FTE-1000</t>
  </si>
  <si>
    <t>Instructure Impact Cloud- Higher Education, 1 yr. Subscription License, 1000- 1999 user, EDU, ML, MP, ESD</t>
  </si>
  <si>
    <t>IMPACT-SUB-HE-FTE-2000</t>
  </si>
  <si>
    <t>Instructure Impact Cloud- Higher Education, 1 yr. Subscription License, 2000- 4999 user, EDU, ML, MP, ESD</t>
  </si>
  <si>
    <t>IMPACT-SUB-HE-FTE-5000</t>
  </si>
  <si>
    <t>Instructure Impact Cloud- Higher Education, 1 yr. Subscription License, 5000- 9999 user, EDU, ML, MP, ESD</t>
  </si>
  <si>
    <t>Studio Cloud</t>
  </si>
  <si>
    <t>STUDIO-SUB-FE-200</t>
  </si>
  <si>
    <t>Instructure Studio Cloud- Further Education, 1 yr. Subscription License, 200- 999 user, EDU, ML, MP, ESD</t>
  </si>
  <si>
    <t>STUDIO-SUB-FE-1000</t>
  </si>
  <si>
    <t>Instructure Studio Cloud- Further Education, 1 yr. Subscription License, 1000- 1999 user, EDU, ML, MP, ESD</t>
  </si>
  <si>
    <t>STUDIO-SUB-FE-2000</t>
  </si>
  <si>
    <t>Instructure Studio Cloud- Further Education, 1 yr. Subscription License, 2000- 4999 user, EDU, ML, MP, ESD</t>
  </si>
  <si>
    <t>STUDIO-SUB-FE-5000</t>
  </si>
  <si>
    <t>Instructure Studio Cloud- Further Education, 1 yr. Subscription License, 5000- 9999 user, EDU, ML, MP, ESD</t>
  </si>
  <si>
    <t>STUDIO-SUB-HE-FTE-200</t>
  </si>
  <si>
    <t>Instructure Studio Cloud- Higher Education, 1 yr. Subscription License, 200- 999 user, EDU, ML, MP, ESD</t>
  </si>
  <si>
    <t>STUDIO-SUB-HE-FTE-1000</t>
  </si>
  <si>
    <t>Instructure Studio Cloud- Higher Education, 1 yr. Subscription License, 1000- 1999 user, EDU, ML, MP, ESD</t>
  </si>
  <si>
    <t>STUDIO-SUB-HE-FTE-2000</t>
  </si>
  <si>
    <t>Instructure Studio Cloud- Higher Education, 1 yr. Subscription License, 2000- 4999 user, EDU, ML, MP, ESD</t>
  </si>
  <si>
    <t>STUDIO-SUB-HE-FTE-5000</t>
  </si>
  <si>
    <t>Instructure Studio Cloud- Higher Education, 1 yr. Subscription License, 5000- 9999 user, EDU, ML, MP, ESD</t>
  </si>
  <si>
    <t>iSpring Suite Standard</t>
  </si>
  <si>
    <t>302485480-1U</t>
  </si>
  <si>
    <t>iSpring Suite Standard, 1 yr. Subscription License, 1-Seat - Business, concurrent user, ENG, WIN, ESD</t>
  </si>
  <si>
    <t>302485480-5U</t>
  </si>
  <si>
    <t>iSpring Suite Standard, 1 yr. Subscription License, 5-Seat - Business, concurrent user, ENG, WIN, ESD</t>
  </si>
  <si>
    <t>302485480-10U</t>
  </si>
  <si>
    <t>iSpring Suite Standard, 1 yr. Subscription License, 10-Seat - Business, concurrent user, ENG, WIN, ESD</t>
  </si>
  <si>
    <t>302485481-1U</t>
  </si>
  <si>
    <t>iSpring Suite Standard, 1 yr. Subscription License, 1-Seat - EDU/NPO, concurrent user, ENG, WIN, ESD</t>
  </si>
  <si>
    <t>302485481-5U</t>
  </si>
  <si>
    <t>iSpring Suite Standard, 1 yr. Subscription License, 5-Seat - EDU/NPO, concurrent user, ENG, WIN, ESD</t>
  </si>
  <si>
    <t>302485481-10U</t>
  </si>
  <si>
    <t>iSpring Suite Standard, 1 yr. Subscription License, 10-Seat - EDU/NPO, concurrent user, ENG, WIN, ESD</t>
  </si>
  <si>
    <t>Licenses GOUV</t>
  </si>
  <si>
    <t>302486493-1U</t>
  </si>
  <si>
    <t>iSpring Suite Standard, 1 yr. Subscription License, 1-Seat - GOV, concurrent user, ENG, WIN, ESD</t>
  </si>
  <si>
    <t>302486493-5U</t>
  </si>
  <si>
    <t>iSpring Suite Standard, 1 yr. Subscription License, 5-Seat - GOV, concurrent user, ENG, WIN, ESD</t>
  </si>
  <si>
    <t>302486493-10U</t>
  </si>
  <si>
    <t>iSpring Suite Standard, 1 yr. Subscription License, 10-Seat - GOV, concurrent user, ENG, WIN, ESD</t>
  </si>
  <si>
    <t>iSpring Learn LMS</t>
  </si>
  <si>
    <t>303485303-100U-SUITEMAX1</t>
  </si>
  <si>
    <t>iSpring Learn LMS Enterprise, 1 yr. Subscription License, 100 users, (Built-in authoring tool iSpring Suite Max), ENG, WIN, ESD</t>
  </si>
  <si>
    <t>303485303-200U-SUITEMAX1</t>
  </si>
  <si>
    <t>iSpring Learn LMS Enterprise, 1 yr. Subscription License, 200 users, (Built-in authoring tool iSpring Suite Max), ENG, WIN, ESD</t>
  </si>
  <si>
    <t>303485303-300U-SUITEMAX1</t>
  </si>
  <si>
    <t>iSpring Learn LMS Enterprise, 1 yr. Subscription License, 300 users, (Built-in authoring tool iSpring Suite Max), ENG, WIN, ESD</t>
  </si>
  <si>
    <t>303485303-500U-SUITEMAX1</t>
  </si>
  <si>
    <t>iSpring Learn LMS Enterprise, 1 yr. Subscription License, 500 users, (Built-in authoring tool iSpring Suite Max), ENG, WIN, ESD</t>
  </si>
  <si>
    <t>304485303-100U-SUITE1</t>
  </si>
  <si>
    <t>iSpring Learn LMS Business, 1 yr. Subscription License, 100 users, (Built-in authoring tool iSpring Suite), ENG, WIN, ESD</t>
  </si>
  <si>
    <t>304485303-200U-SUITE1</t>
  </si>
  <si>
    <t>iSpring Learn LMS Business, 1 yr. Subscription License, 200 users, (Built-in authoring tool iSpring Suite), ENG, WIN, ESD</t>
  </si>
  <si>
    <t>304485303-300U-SUITE1</t>
  </si>
  <si>
    <t>iSpring Learn LMS Business, 1 yr. Subscription License, 300 users, (Built-in authoring tool iSpring Suite), ENG, WIN, ESD</t>
  </si>
  <si>
    <t>304485303-500U-SUITE1</t>
  </si>
  <si>
    <t>iSpring Learn LMS Business, 1 yr. Subscription License, 500 users, (Built-in authoring tool iSpring Suite), ENG, WIN, ESD</t>
  </si>
  <si>
    <t>iSpring Converter</t>
  </si>
  <si>
    <t>306485601-1U</t>
  </si>
  <si>
    <t>iSpring Converter Pro, 1 yr. Subscription License, 1-Seat, named user, ENG, WIN, ESD</t>
  </si>
  <si>
    <t>306485601-5U</t>
  </si>
  <si>
    <t>iSpring Converter Pro, 1 yr. Subscription License, 5-Seat, named user, ENG, WIN, ESD</t>
  </si>
  <si>
    <t>306485601-10U</t>
  </si>
  <si>
    <t>iSpring Converter Pro, 1 yr. Subscription License, 10-Seat, named user, ENG, WIN, ESD</t>
  </si>
  <si>
    <t>iSpring QuizMaker</t>
  </si>
  <si>
    <t>Souscriptions annuelles - disponible également pour 2 et 3 ans</t>
  </si>
  <si>
    <t>306485835-1U</t>
  </si>
  <si>
    <t>iSpring QuizMaker, 1 yr. Subscription License, 1-Seat, named user, ENG, WIN, ESD</t>
  </si>
  <si>
    <t>306485835-5U</t>
  </si>
  <si>
    <t>iSpring QuizMaker, 1 yr. Subscription License, 5-Seat, named user, ENG, WIN, ESD</t>
  </si>
  <si>
    <t>306485835-10U</t>
  </si>
  <si>
    <t>iSpring QuizMaker, 1 yr. Subscription License, 10-Seat, named user, ENG, WIN, ESD</t>
  </si>
  <si>
    <t>iSpring Suite Max</t>
  </si>
  <si>
    <t>306486521-1U</t>
  </si>
  <si>
    <t>iSpring Suite Max, 1 yr. Subscription License, 1-Seat - Business, concurrent user, ENG, WIN, ESD</t>
  </si>
  <si>
    <t>306486521-5U</t>
  </si>
  <si>
    <t>iSpring Suite Max, 1 yr. Subscription License, 5-Seat - Business, concurrent user, ENG, WIN, ESD</t>
  </si>
  <si>
    <t>306486521-10U</t>
  </si>
  <si>
    <t>iSpring Suite Max, 1 yr. Subscription License, 10-Seat - Business, concurrent user, ENG, WIN, ESD</t>
  </si>
  <si>
    <t>307486521-1U</t>
  </si>
  <si>
    <t>iSpring Suite Max, 1 yr. Subscription License, 1-Seat - Business, named user, ENG, WIN, ESD</t>
  </si>
  <si>
    <t>326486521-1U</t>
  </si>
  <si>
    <t>iSpring Suite Max, 1 yr. Subscription License, 1-Seat, concurrent user, ML, WIN, ESD</t>
  </si>
  <si>
    <t>326486521-5U</t>
  </si>
  <si>
    <t>iSpring Suite Max, 1 yr. Subscription License, 5-Seat, concurrent user, ML, WIN, ESD</t>
  </si>
  <si>
    <t>326486521-10U</t>
  </si>
  <si>
    <t>iSpring Suite Max, 1 yr. Subscription License, 10-Seat, concurrent user, ML, WIN, ESD</t>
  </si>
  <si>
    <t>327486521-1U</t>
  </si>
  <si>
    <t>iSpring Suite Max, 1 yr. Subscription License, 1-Seat, named user, ML, WIN, ESD</t>
  </si>
  <si>
    <t>327486521-5U</t>
  </si>
  <si>
    <t>iSpring Suite Max, 1 yr. Subscription License, 5-Seat, named user, ML, WIN, ESD</t>
  </si>
  <si>
    <t>327486521-10U</t>
  </si>
  <si>
    <t>iSpring Suite Max, 1 yr. Subscription License, 10-Seat, named user, ML, WIN, ESD</t>
  </si>
  <si>
    <t>306486522-1U</t>
  </si>
  <si>
    <t>iSpring Suite Max, 1 yr. Subscription License, 1-Seat - EDU/NPO, concurrent user, ENG, WIN, ESD</t>
  </si>
  <si>
    <t>306486522-5U</t>
  </si>
  <si>
    <t>iSpring Suite Max, 1 yr. Subscription License, 5-Seat - EDU/NPO, concurrent user, ENG, WIN, ESD</t>
  </si>
  <si>
    <t>306486522-10U</t>
  </si>
  <si>
    <t>iSpring Suite Max, 1 yr. Subscription License, 10-Seat - EDU/NPO, concurrent user, ENG, WIN, ESD</t>
  </si>
  <si>
    <t>307486522-1U</t>
  </si>
  <si>
    <t>iSpring Suite Max, 1 yr. Subscription License, 1-Seat - EDU/NPO, named user, ENG, WIN, ESD</t>
  </si>
  <si>
    <t>307486522-5U</t>
  </si>
  <si>
    <t>iSpring Suite Max, 1 yr. Subscription License, 5-Seat - EDU/NPO, named user, ENG, WIN, ESD</t>
  </si>
  <si>
    <t>307486522-10U</t>
  </si>
  <si>
    <t>iSpring Suite Max, 1 yr. Subscription License, 10-Seat - EDU/NPO, named user, ENG, WIN, ESD</t>
  </si>
  <si>
    <t>306486525-1U</t>
  </si>
  <si>
    <t>iSpring Suite Max, 1 yr. Subscription License, 1-Seat - GOV, concurrent user, ENG, WIN, ESD</t>
  </si>
  <si>
    <t>306486525-5U</t>
  </si>
  <si>
    <t>iSpring Suite Max, 1 yr. Subscription License, 5-Seat - GOV, concurrent user, ENG, WIN, ESD</t>
  </si>
  <si>
    <t>306486525-10U</t>
  </si>
  <si>
    <t>iSpring Suite Max, 1 yr. Subscription License, 10-Seat - GOV, concurrent user, ENG, WIN, ESD</t>
  </si>
  <si>
    <t>307486523-1U</t>
  </si>
  <si>
    <t>iSpring Suite Max, 1 yr. Subscription License, 1-Seat - GOV, named user, ENG, WIN, ESD</t>
  </si>
  <si>
    <t>307486523-5U</t>
  </si>
  <si>
    <t>iSpring Suite Max, 1 yr. Subscription License, 5-Seat - GOV, named user, ENG, WIN, ESD</t>
  </si>
  <si>
    <t>307486523-10U</t>
  </si>
  <si>
    <t>iSpring Suite Max, 1 yr. Subscription License, 10-Seat - GOV, named user, ENG, WIN, ESD</t>
  </si>
  <si>
    <t>307485482-1U</t>
  </si>
  <si>
    <t>iSpring Suite Standard, 1 yr. Subscription License, 1-Seat - Business, named user, ENG, WIN, ESD</t>
  </si>
  <si>
    <t>307485482-5U</t>
  </si>
  <si>
    <t>iSpring Suite Standard, 1 yr. Subscription License, 5-Seat - Business, named user, ENG, WIN, ESD</t>
  </si>
  <si>
    <t>307485482-10U</t>
  </si>
  <si>
    <t>iSpring Suite Standard, 1 yr. Subscription License, 10-Seat - Business, named user, ENG, WIN, ESD</t>
  </si>
  <si>
    <t>322485480-1U</t>
  </si>
  <si>
    <t>iSpring Suite Standard, 1 yr. Subscription License, 1-Seat, concurrent user, ML, WIN, ESD</t>
  </si>
  <si>
    <t>322485480-5U</t>
  </si>
  <si>
    <t>iSpring Suite Standard, 1 yr. Subscription License, 5-Seat, concurrent user, ML, WIN, ESD</t>
  </si>
  <si>
    <t>322485480-10U</t>
  </si>
  <si>
    <t>iSpring Suite Standard, 1 yr. Subscription License, 10-Seat, concurrent user, ML, WIN, ESD</t>
  </si>
  <si>
    <t>327485482-1U</t>
  </si>
  <si>
    <t>iSpring Suite Standard, 1 yr. Subscription License, 1-Seat, named user, ML, WIN, ESD</t>
  </si>
  <si>
    <t>327485482-5U</t>
  </si>
  <si>
    <t>iSpring Suite Standard, 1 yr. Subscription License, 5-Seat, named user, ML, WIN, ESD</t>
  </si>
  <si>
    <t>327485482-10U</t>
  </si>
  <si>
    <t>iSpring Suite Standard, 1 yr. Subscription License, 10-Seat, named user, ML, WIN, ESD</t>
  </si>
  <si>
    <t>307485483-1U</t>
  </si>
  <si>
    <t>iSpring Suite Standard, 1 yr. Subscription License, 1-Seat - EDU/NPO, named user, ENG, WIN, ESD</t>
  </si>
  <si>
    <t>307485483-5U</t>
  </si>
  <si>
    <t>iSpring Suite Standard, 1 yr. Subscription License, 5-Seat - EDU/NPO, named user, ENG, WIN, ESD</t>
  </si>
  <si>
    <t>307485483-10U</t>
  </si>
  <si>
    <t>iSpring Suite Standard, 1 yr. Subscription License, 10-Seat - EDU/NPO, named user, ENG, WIN, ESD</t>
  </si>
  <si>
    <t>307485484-1U</t>
  </si>
  <si>
    <t>iSpring Suite Standard, 1 yr. Subscription License, 1-Seat - GOV, named user, ENG, WIN, ESD</t>
  </si>
  <si>
    <t>307485484-5U</t>
  </si>
  <si>
    <t>iSpring Suite Standard, 1 yr. Subscription License, 5-Seat - GOV, named user, ENG, WIN, ESD</t>
  </si>
  <si>
    <t>307485484-10U</t>
  </si>
  <si>
    <t>iSpring Suite Standard, 1 yr. Subscription License, 10-Seat - GOV, named user, ENG, WIN, ESD</t>
  </si>
  <si>
    <t>All Products Pack</t>
  </si>
  <si>
    <t>C-S.ALL-Y</t>
  </si>
  <si>
    <t>Jetbrains All Products Pack - 1 yr. Subscription, 1-9 lics., ML, MP, ESD</t>
  </si>
  <si>
    <t>C-S.ALL-Y-20C</t>
  </si>
  <si>
    <t>Jetbrains All Products Pack - 1 yr. Subscription with 20% continuity discount, 1-9 lics., ML, MP, ESD</t>
  </si>
  <si>
    <t>C-S.ALL-Y-40C</t>
  </si>
  <si>
    <t>Jetbrains All Products Pack - 1 yr. Subscription with 40% continuity discount, 1-9 lics., ML, MP, ESD</t>
  </si>
  <si>
    <t>IntelliJ IDEA Ultimate</t>
  </si>
  <si>
    <t>C-S.II-Y</t>
  </si>
  <si>
    <t>Jetbrains IntelliJ IDEA Ultimate - 1 yr. Subscription, 1-9 lics., ML, MP, ESD</t>
  </si>
  <si>
    <t>C-S.II-Y-20C</t>
  </si>
  <si>
    <t>Jetbrains IntelliJ IDEA Ultimate - 1 yr. Subscription with 20% continuity discount, 1-9 lics., ML, MP, ESD</t>
  </si>
  <si>
    <t>C-S.II-Y-40C</t>
  </si>
  <si>
    <t>Jetbrains IntelliJ IDEA Ultimate - 1 yr. Subscription with 40% continuity discount, 1-9 lics., ML, MP, ESD</t>
  </si>
  <si>
    <t>PyCharm</t>
  </si>
  <si>
    <t>C-S.PC-Y</t>
  </si>
  <si>
    <t>Jetbrains PyCharm - 1 yr. Subscription, 1-9 lics., ML, MP, ESD</t>
  </si>
  <si>
    <t>C-S.PC-Y-20C</t>
  </si>
  <si>
    <t>Jetbrains PyCharm - 1 yr. Subscription with 20% continuity discount, 1-9 lics., ML, MP, ESD</t>
  </si>
  <si>
    <t>C-S.PC-Y-40C</t>
  </si>
  <si>
    <t>Jetbrains PyCharm - 1 yr. Subscription with 40% continuity discount, 1-9 lics., ML, MP, ESD</t>
  </si>
  <si>
    <t>PhpStorm</t>
  </si>
  <si>
    <t>C-S.PS-Y</t>
  </si>
  <si>
    <t>Jetbrains PhpStorm - 1 yr. Subscription, 1-9 lics., ML, MP, ESD</t>
  </si>
  <si>
    <t>C-S.PS-Y-20C</t>
  </si>
  <si>
    <t>Jetbrains PhpStorm - 1 yr. Subscription with 20% continuity discount, 1-9 lics., ML, MP, ESD</t>
  </si>
  <si>
    <t>C-S.PS-Y-40C</t>
  </si>
  <si>
    <t>Jetbrains PhpStorm - 1 yr. Subscription with 40% continuity discount, 1-9 lics., ML, MP, ESD</t>
  </si>
  <si>
    <t>WebStorm</t>
  </si>
  <si>
    <t>C-S.WS-Y</t>
  </si>
  <si>
    <t>Jetbrains WebStorm - 1 yr. Subscription, 1-9 lics., ML, MP, ESD</t>
  </si>
  <si>
    <t>C-S.WS-Y-20C</t>
  </si>
  <si>
    <t>Jetbrains WebStorm - 1 yr. Subscription with 20% continuity discount, 1-9 lics., ML, MP, ESD</t>
  </si>
  <si>
    <t>C-S.WS-Y-40C</t>
  </si>
  <si>
    <t>Jetbrains WebStorm - 1 yr. Subscription with 40% continuity discount, 1-9 lics., ML, MP, ESD</t>
  </si>
  <si>
    <t>RubyMine</t>
  </si>
  <si>
    <t>C-S.RM-Y</t>
  </si>
  <si>
    <t>Jetbrains RubyMine - 1 yr. Subscription, 1-9 lics., ML, MP, ESD</t>
  </si>
  <si>
    <t>C-S.RM-Y-20C</t>
  </si>
  <si>
    <t>Jetbrains RubyMine - 1 yr. Subscription with 20% continuity discount, 1-9 lics., ML, MP, ESD</t>
  </si>
  <si>
    <t>C-S.RM-Y-40C</t>
  </si>
  <si>
    <t>Jetbrains RubyMine - 1 yr. Subscription with 40% continuity discount, 1-9 lics., ML, MP, ESD</t>
  </si>
  <si>
    <t>AppCode</t>
  </si>
  <si>
    <t>C-S.AC-Y</t>
  </si>
  <si>
    <t>Jetbrains AppCode - 1 yr. Subscription, 1-9 lics., ML, Mac,ESD</t>
  </si>
  <si>
    <t>C-S.AC-Y-20C</t>
  </si>
  <si>
    <t>Jetbrains AppCode - 1 yr. Subscription with 20% continuity discount, 1-9 lics., ML, Mac,ESD</t>
  </si>
  <si>
    <t>C-S.AC-Y-40C</t>
  </si>
  <si>
    <t>Jetbrains AppCode - 1 yr. Subscription with 40% continuity discount, 1-9 lics., ML, Mac,ESD</t>
  </si>
  <si>
    <t>Clion</t>
  </si>
  <si>
    <t>C-S.CL-Y</t>
  </si>
  <si>
    <t>Jetbrains CLion - 1 yr. Subscription, 1-9 lics., ML, MP, ESD</t>
  </si>
  <si>
    <t>C-S.CL-Y-20C</t>
  </si>
  <si>
    <t>Jetbrains CLion - 1 yr. Subscription with 20% continuity discount, 1-9 lics., ML, MP, ESD</t>
  </si>
  <si>
    <t>C-S.CL-Y-40C</t>
  </si>
  <si>
    <t>Jetbrains CLion - 1 yr. Subscription with 40% continuity discount, 1-9 lics., ML, MP, ESD</t>
  </si>
  <si>
    <t>DataGrip</t>
  </si>
  <si>
    <t>C-S.DB-Y</t>
  </si>
  <si>
    <t>Jetbrains DataGrip - 1 yr. Subscription, 1-9 lics., ML, MP, ESD</t>
  </si>
  <si>
    <t>C-S.DB-Y-20C</t>
  </si>
  <si>
    <t>Jetbrains DataGrip - 1 yr. Subscription with 20% continuity discount, 1-9 lics., ML, MP, ESD</t>
  </si>
  <si>
    <t>C-S.DB-Y-40C</t>
  </si>
  <si>
    <t>Jetbrains DataGrip - 1 yr. Subscription with 40% continuity discount, 1-9 lics., ML, MP, ESD</t>
  </si>
  <si>
    <t>dotUltimate</t>
  </si>
  <si>
    <t>C-S.DUL-Y</t>
  </si>
  <si>
    <t>Jetbrains dotUltimate - 1 yr. Subscription, 1-9 lics., ML, MP, ESD</t>
  </si>
  <si>
    <t>C-S.DUL-Y-20C</t>
  </si>
  <si>
    <t>Jetbrains dotUltimate - 1 yr. Subscription with 20% continuity discount, 1-9 lics., ML, MP, ESD</t>
  </si>
  <si>
    <t>C-S.DUL-Y-40C</t>
  </si>
  <si>
    <t>Jetbrains dotUltimate - 1 yr. Subscription with 40% continuity discount, 1-9 lics., ML, MP, ESD</t>
  </si>
  <si>
    <t>Resharper</t>
  </si>
  <si>
    <t>C-S.RS0-Y</t>
  </si>
  <si>
    <t>Jetbrains ReSharper - 1 yr. Subscription, 1-9 lics., ML, WIN,ESD</t>
  </si>
  <si>
    <t>C-S.RS0-Y-20C</t>
  </si>
  <si>
    <t>Jetbrains ReSharper - 1 yr. Subscription with 20% continuity discount, 1-9 lics., ML, WIN,ESD</t>
  </si>
  <si>
    <t>C-S.RS0-Y-40C</t>
  </si>
  <si>
    <t>Jetbrains ReSharper - 1 yr. Subscription with 40% continuity discount, 1-9 lics. , ML, WIN,ESD</t>
  </si>
  <si>
    <t>Rider</t>
  </si>
  <si>
    <t>C-S.RD-Y</t>
  </si>
  <si>
    <t>Jetbrains Rider - 1 yr. Subscription, 1-9 lics., ML, MP, ESD</t>
  </si>
  <si>
    <t>C-S.RD-Y-20C</t>
  </si>
  <si>
    <t>Jetbrains Rider - 1 yr. Subscription with 20% continuity discount, 1-9 lics., ML, MP, ESD</t>
  </si>
  <si>
    <t>C-S.RD-Y-40C</t>
  </si>
  <si>
    <t>Jetbrains Rider - 1 yr. Subscription with 40% continuity discount, 1-9 lics., ML, MP, ESD</t>
  </si>
  <si>
    <t>TeamCity</t>
  </si>
  <si>
    <t>TCA-NS</t>
  </si>
  <si>
    <t>Jetbrains TeamCity - New Build Agent license, incl. 1 yr. Upgrade subscription, ML, MP, ESD</t>
  </si>
  <si>
    <t>TCE-NS</t>
  </si>
  <si>
    <t>Jetbrains TeamCity - New Enterprise Server license including 3 Build Agents, incl. 1 yr. Upgrade subscription, ML, MP, ESD</t>
  </si>
  <si>
    <t>YouTrack</t>
  </si>
  <si>
    <t>YTDN15-NS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</si>
  <si>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15</t>
    </r>
    <r>
      <rPr>
        <sz val="11"/>
        <color indexed="8"/>
        <rFont val="Calibri"/>
        <family val="2"/>
      </rPr>
      <t xml:space="preserve"> - Licence avec 1 an de maintenance</t>
    </r>
  </si>
  <si>
    <t>YTDN25-NS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</si>
  <si>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25</t>
    </r>
    <r>
      <rPr>
        <sz val="11"/>
        <color indexed="8"/>
        <rFont val="Calibri"/>
        <family val="2"/>
      </rPr>
      <t xml:space="preserve"> - Licence avec 1 an de maintenance</t>
    </r>
  </si>
  <si>
    <t>YTDN50-NS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</si>
  <si>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 xml:space="preserve">50 </t>
    </r>
    <r>
      <rPr>
        <sz val="11"/>
        <color indexed="8"/>
        <rFont val="Calibri"/>
        <family val="2"/>
      </rPr>
      <t>- Licence avec 1 an de maintenance</t>
    </r>
  </si>
  <si>
    <t>YTDN100-NS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</si>
  <si>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100</t>
    </r>
    <r>
      <rPr>
        <sz val="11"/>
        <color indexed="8"/>
        <rFont val="Calibri"/>
        <family val="2"/>
      </rPr>
      <t xml:space="preserve"> - Licence avec 1 an de maintenance</t>
    </r>
  </si>
  <si>
    <t>Souscription annuelles - prix par poste - 10 licences minimum</t>
  </si>
  <si>
    <t>LASTP-ENT</t>
  </si>
  <si>
    <t>LastPass Enterprise - Single Licence</t>
  </si>
  <si>
    <t>LASTP-IDE</t>
  </si>
  <si>
    <t>LastPass Identity - Single Licence</t>
  </si>
  <si>
    <t>LASTP-MFA</t>
  </si>
  <si>
    <t>LastPass MFA - Single Licence</t>
  </si>
  <si>
    <t>Central</t>
  </si>
  <si>
    <t>Souscription annuelles</t>
  </si>
  <si>
    <t>CENTBASE-25</t>
  </si>
  <si>
    <t xml:space="preserve">Central - Base License - 25 computers </t>
  </si>
  <si>
    <t>CENTBASE-50</t>
  </si>
  <si>
    <t xml:space="preserve">Central - Base License - 50 computers </t>
  </si>
  <si>
    <t>CENTBASE-100</t>
  </si>
  <si>
    <t xml:space="preserve">Central - Base License - 100 computers </t>
  </si>
  <si>
    <t>CENTBASE-250</t>
  </si>
  <si>
    <t xml:space="preserve">Central - Base License - 250 computers </t>
  </si>
  <si>
    <t>CENT-SECADD-25</t>
  </si>
  <si>
    <t>Central - Security Add On - 25 computers</t>
  </si>
  <si>
    <t>CENT-SECADD-50</t>
  </si>
  <si>
    <t>Central - Security Add On - 50 computers</t>
  </si>
  <si>
    <t>CENT-SECADD-100</t>
  </si>
  <si>
    <t>Central - Security Add On - 100 computers</t>
  </si>
  <si>
    <t>CENT-SECADD-250</t>
  </si>
  <si>
    <t>Central - Security Add On - 250 computers</t>
  </si>
  <si>
    <t>CENT-AUTOADD-25</t>
  </si>
  <si>
    <t>Central - Automation Add On - 25 computers</t>
  </si>
  <si>
    <t>CENT-AUTOADD-50</t>
  </si>
  <si>
    <t>Central - Automation Add On - 50 computers</t>
  </si>
  <si>
    <t>CENT-AUTOADD-100</t>
  </si>
  <si>
    <t>Central - Automation Add On - 100 computers</t>
  </si>
  <si>
    <t>CENT-AUTOADD-250</t>
  </si>
  <si>
    <t>Central - Automation Add On - 250 computers</t>
  </si>
  <si>
    <t>CENT-INSADD-25</t>
  </si>
  <si>
    <t>Central - Insight Add On - 25 computers</t>
  </si>
  <si>
    <t>CENT-INSADD-50</t>
  </si>
  <si>
    <t>Central - Insight Add On - 50 computers</t>
  </si>
  <si>
    <t>CENT-INSADD-100</t>
  </si>
  <si>
    <t>Central - Insight Add On - 100 computers</t>
  </si>
  <si>
    <t>CENT-INSADD-250</t>
  </si>
  <si>
    <t>Central - Insight Add On - 250 computers</t>
  </si>
  <si>
    <t>GoTo Assist</t>
  </si>
  <si>
    <t>Souscription annuelles - prix par poste</t>
  </si>
  <si>
    <t>GOTOASS</t>
  </si>
  <si>
    <t>GoToAssist - Single Licence</t>
  </si>
  <si>
    <t>GOTOASS-MOBADD</t>
  </si>
  <si>
    <t>GoToAssist Mobile Add On - Single Licence</t>
  </si>
  <si>
    <t>Rescue</t>
  </si>
  <si>
    <t>RES-REMSUPP</t>
  </si>
  <si>
    <t>Rescue Remote Support</t>
  </si>
  <si>
    <t>RES-MOBADD</t>
  </si>
  <si>
    <t>Rescue Mobile Add-On</t>
  </si>
  <si>
    <t>RES-LIVEGUIDE</t>
  </si>
  <si>
    <t>Rescue Live Guide</t>
  </si>
  <si>
    <t>RES-LIVELENS</t>
  </si>
  <si>
    <t>Rescue Live Lens</t>
  </si>
  <si>
    <t xml:space="preserve">GoTo Meeting </t>
  </si>
  <si>
    <t>Souscription annuelles - prix par organisateur - 5 licences minimum</t>
  </si>
  <si>
    <t>GOTOMEET-PRO</t>
  </si>
  <si>
    <t>GoToMeeting Professional</t>
  </si>
  <si>
    <t>GOTOMEET-BUS</t>
  </si>
  <si>
    <t>GoToMeeting Business</t>
  </si>
  <si>
    <t>GOTOMEET-ENT</t>
  </si>
  <si>
    <t>GoToMeeting Enterprise</t>
  </si>
  <si>
    <t>GoTo Webinar</t>
  </si>
  <si>
    <t xml:space="preserve">Souscription annuelles - prix par organisateur </t>
  </si>
  <si>
    <t>GOTOWEB-STA</t>
  </si>
  <si>
    <t>GoToWebinar Standard</t>
  </si>
  <si>
    <t>GOTOWEB-PRO</t>
  </si>
  <si>
    <t>GoToWebinar Pro</t>
  </si>
  <si>
    <t>GOTOWEB-PLUS</t>
  </si>
  <si>
    <t>GoToWebinar Plus</t>
  </si>
  <si>
    <t>LCMMSUB1MLPC1</t>
  </si>
  <si>
    <t>MindManager Professional for Windows and Mac - 1 poste - Souscription 1 an</t>
  </si>
  <si>
    <t>Licences perpétuelles (5 postes minimum, Manitenance MSA obligatoire)</t>
  </si>
  <si>
    <t>MindManager Enterprise - Licence perpétuelle MSA obligatoire - Tranche 5-9 postes (prix/poste)</t>
  </si>
  <si>
    <t>MindManager Enterprise - Licence perpétuelle MSA obligatoire - Tranche 10-49 postes (prix/poste)</t>
  </si>
  <si>
    <t>MindManager Enterprise - Licence perpétuelle MSA obligatoire - Tranche 50-99 postes (prix/poste)</t>
  </si>
  <si>
    <t>Maintenance MSA obligatoire</t>
  </si>
  <si>
    <t>MindManager Enterprise - Maintenance MSA 1 an - Tranche 5-9 postes (prix/poste)</t>
  </si>
  <si>
    <t>MindManager Enterprise - Maintenance MSA 1 an - Tranche 10-49 postes (prix/poste)</t>
  </si>
  <si>
    <t>MindManager Enterprise - Maintenance MSA 1 an - Tranche 50-99 postes (prix/poste)</t>
  </si>
  <si>
    <t>MindManager Enterprise - Maintenance MSA 3 ans - Tranche 5-9 postes (prix/poste)</t>
  </si>
  <si>
    <t>MindManager Enterprise - Maintenance MSA 3 ans - Tranche 10-49 postes (prix/poste)</t>
  </si>
  <si>
    <t>MindManager Enterprise - Maintenance MSA 3 ans - Tranche 50-99 postes (prix/poste)</t>
  </si>
  <si>
    <t>LCMMESUB1BAND1</t>
  </si>
  <si>
    <t>MindManager Enterprise - Souscription 1 an - Tranche 5-9 postes (prix/poste)</t>
  </si>
  <si>
    <t>LCMMESUB1BAND2</t>
  </si>
  <si>
    <t>MindManager Enterprise - Souscription 1 an - Tranche 10-49 postes (prix/poste)</t>
  </si>
  <si>
    <t>LCMMESUB1BAND3</t>
  </si>
  <si>
    <t>MindManager Enterprise - Souscription 1 an - Tranche 50-99 postes (prix/poste)</t>
  </si>
  <si>
    <t>Add-on</t>
  </si>
  <si>
    <t>LCMMSUB1PCMST</t>
  </si>
  <si>
    <t>MindManager pour Microsoft Teams - souscription 1 an</t>
  </si>
  <si>
    <t>MindManager Enterprise - Gouv Licence perpétuelle MSA obligatoire - Tranche 1-4 postes (prix/poste)</t>
  </si>
  <si>
    <t>LCMMESB1MSAGOV</t>
  </si>
  <si>
    <t>MindManager Enterprise - MSA Gouv 1 an - 1 à 4 postes - (prix/lic)</t>
  </si>
  <si>
    <t>600861G</t>
  </si>
  <si>
    <t>MindManager Enterprise - MSA Gouv 1 an - à partir de 5 postes - (prix/lic)</t>
  </si>
  <si>
    <t>600862G</t>
  </si>
  <si>
    <t>MindManager Enterprise - MSA Gouv 3 ans - à partir de 5 postes - (prix/lic)</t>
  </si>
  <si>
    <t>LCMMESUB1GOV</t>
  </si>
  <si>
    <t>LCMMPCMSUB1A1</t>
  </si>
  <si>
    <t>MindManager Academic -2-19 utilisateurs - inclut Full MindManager Suite et MM for MS Teams - souscription 1 an</t>
  </si>
  <si>
    <t>LCMMPCMSUB3A1</t>
  </si>
  <si>
    <t>MindManager Academic -2-19 utilisateurs - inclut Full MindManager Suite et MM for MS Teams - souscription 3 ans</t>
  </si>
  <si>
    <t>Souscriptions annuelles - prix par utilisateur par an</t>
  </si>
  <si>
    <t>*prix valable après Deal Registration</t>
  </si>
  <si>
    <t>Souscriptions annuelles - prix par utilisateur/workstation</t>
  </si>
  <si>
    <t>Souscriptions annuelles - prix par server</t>
  </si>
  <si>
    <t>RealVNC Connect Enterprise</t>
  </si>
  <si>
    <t>Secudos</t>
  </si>
  <si>
    <t>Q-SWA-15</t>
  </si>
  <si>
    <t>Secudos Qiata Appliance 15, Perpetual License, unlimited user (15 concurrent sessions), ML, MP, ESD</t>
  </si>
  <si>
    <t>Q-SWA-15_SSC</t>
  </si>
  <si>
    <t>Secudos Qiata Appliance 15, 1 yr. MNT, unlimited user, (15 concurrent sessions), (compulsive for the first year), ML, MP, ESD</t>
  </si>
  <si>
    <t>Q-SWA-15_OIDC-Modul</t>
  </si>
  <si>
    <t>Secudos Qiata 15 OIDC Modul, Perpetual License, ML, MP, ESD</t>
  </si>
  <si>
    <t>Q-SWA-15_OIDC_SSC</t>
  </si>
  <si>
    <t>Secudos Qiata 15 OIDC Modul, 1 yr. MNT, ML, MP, ESD</t>
  </si>
  <si>
    <t>Q-SWA-50_OIDC-Modul</t>
  </si>
  <si>
    <t>Secudos Qiata 50 OIDC Modul, Perpetual License, ML, MP, ESD</t>
  </si>
  <si>
    <t>Q-SWA-50_OIDC_SSC</t>
  </si>
  <si>
    <t>Secudos Qiata 50 OIDC Modul, 1 yr. MNT, ML, MP, ESD</t>
  </si>
  <si>
    <t>Q-SWA-250_OIDC-Modul</t>
  </si>
  <si>
    <t>Secudos Qiata 250 OIDC Modul, Perpetual License, ML, MP, ESD</t>
  </si>
  <si>
    <t>Q-SWA-250_OIDC_SSC</t>
  </si>
  <si>
    <t>Secudos Qiata 250 OIDC Modul, 1 yr. MNT, ML, MP, ESD</t>
  </si>
  <si>
    <t>SHG-P-239-1-12</t>
  </si>
  <si>
    <t>SHG-P-239-1-24</t>
  </si>
  <si>
    <t>SHG-P-239-1-36</t>
  </si>
  <si>
    <t>SHG-P-239-5-12</t>
  </si>
  <si>
    <t>SHG-P-239-5-24</t>
  </si>
  <si>
    <t>SHG-P-239-5-36</t>
  </si>
  <si>
    <t>SHG-P-239-25-12</t>
  </si>
  <si>
    <t>SHG-P-239-25-24</t>
  </si>
  <si>
    <t>SHG-P-239-25-36</t>
  </si>
  <si>
    <t>SHG-P-495-1-12</t>
  </si>
  <si>
    <t>SHG-P-495-1-24</t>
  </si>
  <si>
    <t>SHG-P-495-1-36</t>
  </si>
  <si>
    <t>SHG-P-495-5-12</t>
  </si>
  <si>
    <t>SHG-P-495-5-24</t>
  </si>
  <si>
    <t>SHG-P-495-5-36</t>
  </si>
  <si>
    <t>SHG-P-495-25-12</t>
  </si>
  <si>
    <t>SHG-P-495-25-24</t>
  </si>
  <si>
    <t>SHG-P-495-25-36</t>
  </si>
  <si>
    <t>Vyond Premium</t>
  </si>
  <si>
    <t>GoAnimate Vyond Premium - 1 poste</t>
  </si>
  <si>
    <t>Vyond Professional</t>
  </si>
  <si>
    <t>Vyond Enterprise</t>
  </si>
  <si>
    <t>GoAnimate Vyond Enterprise - 1-20 postes</t>
  </si>
  <si>
    <t>Xmind Desktop + Mobile</t>
  </si>
  <si>
    <t>XZMO-1Y</t>
  </si>
  <si>
    <t>Xmind Pro (Desktop + Mobile), 1 yr. Subscription License, 1 User, ML, MP, ESD</t>
  </si>
  <si>
    <t>XZMO-V1</t>
  </si>
  <si>
    <t>Xmind Pro (Desktop + Mobile), 1 yr. Subscription License, 5-10 User, ML, MP, ESD</t>
  </si>
  <si>
    <t>XZMO-V2</t>
  </si>
  <si>
    <t>Xmind Pro (Desktop + Mobile), 1 yr. Subscription License, 11-49 User, ML, MP, ESD</t>
  </si>
  <si>
    <t>XZMO-V3</t>
  </si>
  <si>
    <t>Xmind Pro (Desktop + Mobile), 1 yr. Subscription License, 50+ User, ML, MP, ESD</t>
  </si>
  <si>
    <t>Xmind Pro</t>
  </si>
  <si>
    <t>GFI LanGuard MSP</t>
  </si>
  <si>
    <t>LANMSP-25</t>
  </si>
  <si>
    <t>LANMSP-50</t>
  </si>
  <si>
    <t>LANMSP-100</t>
  </si>
  <si>
    <t>LANMSP-250</t>
  </si>
  <si>
    <t>LANMSP-2999</t>
  </si>
  <si>
    <t>GFI LanGuard Network Audit souscription pour les MSP pour une utilisation jusqu'à 25 nœuds (pay per scan)</t>
  </si>
  <si>
    <t>Souscriptions pour MSP - prix par scan</t>
  </si>
  <si>
    <t>GFI LanGuard Network Audit souscription pour les MSP pour une utilisation jusqu'à 50 nœuds (pay per scan)</t>
  </si>
  <si>
    <t>GFI LanGuard Network Audit souscription pour les MSP pour une utilisation jusqu'à 100 nœuds (pay per scan)</t>
  </si>
  <si>
    <t>GFI LanGuard Network Audit souscription pour les MSP pour une utilisation jusqu'à 250 nœuds (pay per scan)</t>
  </si>
  <si>
    <t>GFI LanGuard Network Audit souscription pour les MSP pour une utilisation jusqu'à 2999 nœuds (pay per scan)</t>
  </si>
  <si>
    <t>RealVNC Connect Essentials</t>
  </si>
  <si>
    <t>RealVNC Connect Business Plus</t>
  </si>
  <si>
    <t>RealVNC Connect Business Premium</t>
  </si>
  <si>
    <t>RealVNC Connect Enterprise Per Device - 200 Devices</t>
  </si>
  <si>
    <t>RealVNC Connect Enterprise Per Device - 300 Devices</t>
  </si>
  <si>
    <t>RealVNC Connect Enterprise Per Device - 500 Devices</t>
  </si>
  <si>
    <t>RealVNC Connect Enterprise Per User - 5 Users</t>
  </si>
  <si>
    <t>RealVNC Connect Enterprise Per User - 6 Users</t>
  </si>
  <si>
    <t>RealVNC Connect Enterprise Per User - 7 Users</t>
  </si>
  <si>
    <t>RealVNC Connect Enterprise Per User - 8 Users</t>
  </si>
  <si>
    <t>RealVNC Connect Enterprise Per User - 9 Users</t>
  </si>
  <si>
    <t>RealVNC Connect Enterprise Per User - 10 Users</t>
  </si>
  <si>
    <t>LCMMJIRASUB1Y</t>
  </si>
  <si>
    <t>MindManager Windows JIRA Integration - souscription 1 an (prix/utilisateur)</t>
  </si>
  <si>
    <t>Connect + Insight</t>
  </si>
  <si>
    <t>Connect</t>
  </si>
  <si>
    <t>Nitro Pro</t>
  </si>
  <si>
    <t>Nitro Pro Business</t>
  </si>
  <si>
    <t>Extensis Connect - Souscription Annuelle (par utilisateur)</t>
  </si>
  <si>
    <t>Extensis Connect + Insight - Souscription Annuelle (par utilisateur)</t>
  </si>
  <si>
    <t>Add-Ons : souscriptions annuelles</t>
  </si>
  <si>
    <t>UPRCRC0004-R</t>
  </si>
  <si>
    <t>Anydesk</t>
  </si>
  <si>
    <t>nous contacter</t>
  </si>
  <si>
    <t>LAST PASS</t>
  </si>
  <si>
    <t>Gestionnaire de mots de passe sécurisé.</t>
  </si>
  <si>
    <t>LastPass</t>
  </si>
  <si>
    <t>AZUL</t>
  </si>
  <si>
    <t>Plateforme qui  booste les performances et l'évolutivité de votre écosystème Java.</t>
  </si>
  <si>
    <t>Azul Platform Prime</t>
  </si>
  <si>
    <t>ZN1S-125</t>
  </si>
  <si>
    <t>ZN1S-250</t>
  </si>
  <si>
    <t>ZN1S-500</t>
  </si>
  <si>
    <t>Azul Platform Prime - tier 125, support level standard</t>
  </si>
  <si>
    <t>Azul Platform Prime - tier 250, support level standard</t>
  </si>
  <si>
    <t>Azul Platform Prime - tier 500, support level standard</t>
  </si>
  <si>
    <t>Azul Platform Core - vCores</t>
  </si>
  <si>
    <t>ZL1S-250</t>
  </si>
  <si>
    <t>ZL1S-500</t>
  </si>
  <si>
    <t>ZL1S-1000</t>
  </si>
  <si>
    <t>Azul Platform Core - vCores - tier 250, support level standard</t>
  </si>
  <si>
    <t>Azul Platform Core - vCores - tier 500, support level standard</t>
  </si>
  <si>
    <t>Azul Platform Core - Desktops</t>
  </si>
  <si>
    <t>Azul Platform Core - Desktops - tier 500, support level standard</t>
  </si>
  <si>
    <t>ZLD1S-500</t>
  </si>
  <si>
    <t>ZLD1S-1000</t>
  </si>
  <si>
    <t>ZLD1S-2000</t>
  </si>
  <si>
    <t>Azul Platform Core - vCores - tier 1000, support level standard</t>
  </si>
  <si>
    <t>Azul Platform Core - Desktops - tier 1000, support level standard</t>
  </si>
  <si>
    <t>Azul Platform Core - Desktops - tier 2000, support level standard</t>
  </si>
  <si>
    <t>RealVNC Connect Enterprise Per Device - 150 Device</t>
  </si>
  <si>
    <t>RealVNC Connect Enterprise Per Device - 1000 Devices</t>
  </si>
  <si>
    <t>EPPS-150-W-eD-1Y</t>
  </si>
  <si>
    <t>EPPS-501-W-eD-1Y</t>
  </si>
  <si>
    <t>EPPS-1001-W-eD-1Y</t>
  </si>
  <si>
    <t>EPPS-150-M-eD-1Y</t>
  </si>
  <si>
    <t>EPPS-501-M-eD-1Y</t>
  </si>
  <si>
    <t>EPPS-1001-M-eD-1Y</t>
  </si>
  <si>
    <t>EPPS-150-L-eD-1Y</t>
  </si>
  <si>
    <t>EPPS-501-L-eD-1Y</t>
  </si>
  <si>
    <t>EPPS-1001-L-eD-1Y</t>
  </si>
  <si>
    <t>Cososys Endpoint Protector Subscription eDiscovery (eD) for Windows - (150-500),on premise, 1 yr. Subscription, order minimum 3 years (ESD)</t>
  </si>
  <si>
    <t>Cososys Endpoint Protector Subscription eDiscovery (eD) for Windows - (501-1000),on premise, 1 yr. Subscription, order minimum 3 years (ESD)</t>
  </si>
  <si>
    <t>Cososys Endpoint Protector Subscription eDiscovery (eD) for Windows - (1001-5000),on premise, 1 yr. Subscription, order minimum 3 years (ESD)</t>
  </si>
  <si>
    <t>Cososys Endpoint Protector Subscription eDiscovery (eD) for Mac - (150-500),on premise, 1 yr. Subscription, order minimum 3 years (ESD)</t>
  </si>
  <si>
    <t>Cososys Endpoint Protector Subscription eDiscovery (eD) for Mac - (501-1000),on premise, 1 yr. Subscription, order minimum 3 years (ESD)</t>
  </si>
  <si>
    <t>Cososys Endpoint Protector Subscription eDiscovery (eD) for Mac - (1001-5000),on premise, 1 yr. Subscription, order minimum 3 years (ESD)</t>
  </si>
  <si>
    <t>Cososys Endpoint Protector Subscription eDiscovery (eD) for Linux - (150-500),on premise, 1 yr. Subscription, order minimum 3 years (ESD)</t>
  </si>
  <si>
    <t>Cososys Endpoint Protector Subscription eDiscovery (eD) for Linux - (501-1000),on premise, 1 yr. Subscription, order minimum 3 years (ESD)</t>
  </si>
  <si>
    <t>Cososys Endpoint Protector Subscription eDiscovery (eD) for Linux - (1001-5000),on premise, 1 yr. Subscription, order minimum 3 years (ESD)</t>
  </si>
  <si>
    <t>EPPS-150-W-CAP-1Y</t>
  </si>
  <si>
    <t>EPPS-501-W-CAP-1Y</t>
  </si>
  <si>
    <t>EPPS-1001-W-CAP-1Y</t>
  </si>
  <si>
    <t>EPPS-150-M-CAP-1Y</t>
  </si>
  <si>
    <t>EPPS-501-M-CAP-1Y</t>
  </si>
  <si>
    <t>EPPS-1001-M-CAP-1Y</t>
  </si>
  <si>
    <t>EPPS-150-L-CAP-1Y</t>
  </si>
  <si>
    <t>EPPS-501-L-CAP-1Y</t>
  </si>
  <si>
    <t>EPPS-1001-L-CAP-1Y</t>
  </si>
  <si>
    <t>Cososys Endpoint Protector Subscription Content Aware Protection (CAP) for Windows - (150-500),on premise, 1 yr. Subscription, order minimum 3 years (ESD)</t>
  </si>
  <si>
    <t>Cososys Endpoint Protector Subscription Content Aware Protection (CAP) for Windows - (501-1000),on premise, 1 yr. Subscription, order minimum 3 years (ESD)</t>
  </si>
  <si>
    <t>Cososys Endpoint Protector Subscription Content Aware Protection (CAP) for Windows - (1001-5000),on premise, 1 yr. Subscription, order minimum 3 years (ESD)</t>
  </si>
  <si>
    <t>Cososys Endpoint Protector Subscription Content Aware Protection (CAP) for Mac - (150-500),on premise, 1 yr. Subscription, order minimum 3 years (ESD)</t>
  </si>
  <si>
    <t>Cososys Endpoint Protector Subscription Content Aware Protection (CAP) for Mac - (501-1000),on premise, 1 yr. Subscription, order minimum 3 years (ESD)</t>
  </si>
  <si>
    <t>Cososys Endpoint Protector Subscription Content Aware Protection (CAP) for Mac - (1001-5000),on premise, 1 yr. Subscription, order minimum 3 years (ESD)</t>
  </si>
  <si>
    <t>Cososys Endpoint Protector Subscription Content Aware Protection (CAP) for Linux - (150-500),on premise, 1 yr. Subscription, order minimum 3 years (ESD)</t>
  </si>
  <si>
    <t>Cososys Endpoint Protector Subscription Content Aware Protection (CAP) for Linux - (501-1000),on premise, 1 yr. Subscription, order minimum 3 years (ESD)</t>
  </si>
  <si>
    <t>Cososys Endpoint Protector Subscription Content Aware Protection (CAP) for Linux - (1001-5000),on premise, 1 yr. Subscription, order minimum 3 years (ESD)</t>
  </si>
  <si>
    <t>EPPS-150-W-DC-1Y</t>
  </si>
  <si>
    <t>EPPS-501-W-DC-1Y</t>
  </si>
  <si>
    <t>EPPS-1001-W-DC-1Y</t>
  </si>
  <si>
    <t>EPPS-150-M-DC-1Y</t>
  </si>
  <si>
    <t>EPPS-501-M-DC-1Y</t>
  </si>
  <si>
    <t>EPPS-1001-M-DC-1Y</t>
  </si>
  <si>
    <t>EPPS-150-L-DC-1Y</t>
  </si>
  <si>
    <t>EPPS-501-L-DC-1Y</t>
  </si>
  <si>
    <t>EPPS-1001-L-DC-1Y</t>
  </si>
  <si>
    <t>Souscriptions 1 an, commande minimale 3 ans</t>
  </si>
  <si>
    <t>PDFF-CRBUS-25-49</t>
  </si>
  <si>
    <t>PDFF-CRBUS-50-99</t>
  </si>
  <si>
    <t>PDFF-CRBUS-100-249</t>
  </si>
  <si>
    <t>PDF Creator Professional</t>
  </si>
  <si>
    <t>PDFF-CRTS-1</t>
  </si>
  <si>
    <t>PDFF-CRTS-2-4</t>
  </si>
  <si>
    <t>PDFF-CRTS-5-9</t>
  </si>
  <si>
    <t>PDFF-CRTS-10-19</t>
  </si>
  <si>
    <t>PDFF-CRTS-20-49</t>
  </si>
  <si>
    <t>PDFF-CRTS-50-99</t>
  </si>
  <si>
    <t>PDFF-CRTS-100-249</t>
  </si>
  <si>
    <t>PDF Creator Terminal Server</t>
  </si>
  <si>
    <t>Souscription annuelle - Per Device</t>
  </si>
  <si>
    <t>Souscription annuelle - Per User</t>
  </si>
  <si>
    <t>Cososys Endpoint Protector Subscription Device Control (DC) for Windows - (150-500),on premise,on premise, 1 yr. Subscription, order minimum 3 years (ESD)</t>
  </si>
  <si>
    <t>Cososys Endpoint Protector Subscription Device Control (DC) for Windows - (501-1000),on premise,on premise, 1 yr. Subscription, order minimum 3 years (ESD)</t>
  </si>
  <si>
    <t>Cososys Endpoint Protector Subscription Device Control (DC) for Windows - (1001-5000),on premise, 1 yr. Subscription, order minimum 3 years (ESD)</t>
  </si>
  <si>
    <t>Cososys Endpoint Protector Subscription Device Control (DC) for Mac - (501-1000),on premise, 1 yr. Subscription, order minimum 3 years (ESD)</t>
  </si>
  <si>
    <t>Cososys Endpoint Protector Subscription Device Control (DC) for Mac - (150-500),on premise, 1 yr. Subscription, order minimum 3 years (ESD)</t>
  </si>
  <si>
    <t>Cososys Endpoint Protector Subscription Device Control (DC) for Mac - (1001-5000),on premise, 1 yr. Subscription, order minimum 3 years (ESD)</t>
  </si>
  <si>
    <t>Cososys Endpoint Protector Subscription Device Control (DC) for Linux - (501-1000),on premise, 1 yr. Subscription, order minimum 3 years (ESD)</t>
  </si>
  <si>
    <t>Cososys Endpoint Protector Subscription Device Control (DC) for Linux - (150-500),on premise, 1 yr. Subscription, order minimum 3 years (ESD)</t>
  </si>
  <si>
    <t>Cososys Endpoint Protector Subscription Device Control (DC) for Linux - (1001-5000),on premise, 1 yr. Subscription, order minimum 3 years (ESD)</t>
  </si>
  <si>
    <t>TeamViewer Premium -1 an - 15 Licensed Users 10 Meeting 300 Managed Devices - Champion</t>
  </si>
  <si>
    <t>TeamViewer Premium -1 an - 15 Licensed Users 10 Meeting 300 Managed Devices - Premier</t>
  </si>
  <si>
    <t>TeamViewer Premium -1 an - 15 Licensed Users 10 Meeting 300 Managed Devices - Business</t>
  </si>
  <si>
    <t>TeamViewer Corporate -1 an - 30 Licensed Users 10 Meeting 500 Managed Devices - Premier</t>
  </si>
  <si>
    <t>TeamViewer Corporate -1 an - 30 Licensed Users 10 Meeting 500 Managed Devices - Champion</t>
  </si>
  <si>
    <t>TeamViewer Corporate -1 an - 30 Licensed Users 10 Meeting 500 Managed Devices - Business</t>
  </si>
  <si>
    <t>TeamViewer AddOn Channel -1 an - Premier</t>
  </si>
  <si>
    <t>TeamViewer AddOn Channel -1 an - Champion</t>
  </si>
  <si>
    <t>TeamViewer AddOn Channel -1 an - Business</t>
  </si>
  <si>
    <t>TeamViewer Addon Support for mobile devices -1 an - Premier</t>
  </si>
  <si>
    <t>TeamViewer Addon Support for mobile devices -1 an - Champion</t>
  </si>
  <si>
    <t>TeamViewer Addon Support for mobile devices -1 an - Business</t>
  </si>
  <si>
    <t>TeamViewer 100 Managed Devices Addon - 1 an - Premier</t>
  </si>
  <si>
    <t>TeamViewer 100 Managed Devices Addon - 1 an - Champion</t>
  </si>
  <si>
    <t>TeamViewer 100 Managed Devices Addon - 1 an - Business</t>
  </si>
  <si>
    <t>TeamViewer 500 Managed Devices Addon - 1 an - Premier</t>
  </si>
  <si>
    <t>TeamViewer 500 Managed Devices Addon - 1 an - Champion</t>
  </si>
  <si>
    <t>TeamViewer 500 Managed Devices Addon - 1 an - Business</t>
  </si>
  <si>
    <t>TeamViewer Monitoring &amp; Asset Management - 1 an - par endpoint - Premier</t>
  </si>
  <si>
    <t>TeamViewer Monitoring &amp; Asset Management - 1 an - par endpoint - Champion</t>
  </si>
  <si>
    <t>TeamViewer Monitoring &amp; Asset Management - 1 an - par endpoint - Business</t>
  </si>
  <si>
    <t>TeamViewer - Business Partner</t>
  </si>
  <si>
    <t>TeamViewer - Premier Partner</t>
  </si>
  <si>
    <t>TeamViewer - Champion Partner</t>
  </si>
  <si>
    <t>TVP0020-BP-FR-Y</t>
  </si>
  <si>
    <t>TVC0020-BP-FR-Y</t>
  </si>
  <si>
    <t>TVAD001-BP-FR-Y</t>
  </si>
  <si>
    <t>TVAD003-BP-FR-Y</t>
  </si>
  <si>
    <t>TVAD007-BP-FR-Y</t>
  </si>
  <si>
    <t>TVAD008-BP-FR-Y</t>
  </si>
  <si>
    <t>ITBMA0001-BP-FR-Y</t>
  </si>
  <si>
    <t>TVP0020-PP-FR-Y</t>
  </si>
  <si>
    <t>TVC0020-PP-FR-Y</t>
  </si>
  <si>
    <t>TVAD001-PP-FR-Y</t>
  </si>
  <si>
    <t>TVAD003-PP-FR-Y</t>
  </si>
  <si>
    <t>TVAD007-PP-FR-Y</t>
  </si>
  <si>
    <t>TVAD008-PP-FR-Y</t>
  </si>
  <si>
    <t>ITBMA0001-PP-FR-Y</t>
  </si>
  <si>
    <t>TVP0020-CP-FR-Y</t>
  </si>
  <si>
    <t>TVC0020-CP-FR-Y</t>
  </si>
  <si>
    <t>TVAD001-CP-FR-Y</t>
  </si>
  <si>
    <t>TVAD003-CP-FR-Y</t>
  </si>
  <si>
    <t>TVAD007-CP-FR-Y</t>
  </si>
  <si>
    <t>TVAD008-CP-FR-Y</t>
  </si>
  <si>
    <t>ITBMA0001-CP-FR-Y</t>
  </si>
  <si>
    <t>COU-001000</t>
  </si>
  <si>
    <t>PDFEDTSLMPML01</t>
  </si>
  <si>
    <t>PDFEDTSLMPML02</t>
  </si>
  <si>
    <t>PDFEDTSLMPML03</t>
  </si>
  <si>
    <t>PDFEDTSLMPML04</t>
  </si>
  <si>
    <t>Foxit PDF Editor for Windows&amp;MAC OS / souscription annuelle / 1-9 devices</t>
  </si>
  <si>
    <t>Foxit PDF Editor (inclut PDF Editor + PDF Cloud)</t>
  </si>
  <si>
    <t>PDFEDPSLMPML01</t>
  </si>
  <si>
    <t>PDFEDPSLMPML02</t>
  </si>
  <si>
    <t>PDFEDPSLMPML03</t>
  </si>
  <si>
    <t>PDFEDPSLMPML04</t>
  </si>
  <si>
    <t>Foxit PDF Editor for Windows&amp;MAC OS / souscription annuelle / 10-35 devices</t>
  </si>
  <si>
    <t>Foxit PDF Editor for Windows&amp;MAC OS / souscription annuelle / 36-99 devices</t>
  </si>
  <si>
    <t>Foxit PDF Editor for Windows&amp;MAC OS / souscription annuelle / 100-499 devices</t>
  </si>
  <si>
    <t>Foxit PDF Editor+ for Windows&amp;MAC OS / souscription annuelle / 1-9 devices</t>
  </si>
  <si>
    <t>Foxit PDF Editor+ for Windows&amp;MAC OS / souscription annuelle / 10-35 devices</t>
  </si>
  <si>
    <t>Foxit PDF Editor+ for Windows&amp;MAC OS / souscription annuelle / 36-99 devices</t>
  </si>
  <si>
    <t>Foxit PDF Editor+ for Windows&amp;MAC OS / souscription annuelle / 100-499 devices</t>
  </si>
  <si>
    <t>PDFEDT13PLMP01</t>
  </si>
  <si>
    <t>PDFEDT13PLMP02</t>
  </si>
  <si>
    <t>PDFEDT13PLMP03</t>
  </si>
  <si>
    <t>PDFEDT13PLMP04</t>
  </si>
  <si>
    <t>Foxit PDF Editor / licence perp./ 1-9 devices</t>
  </si>
  <si>
    <t>Foxit PDF Editor / licence perp./ 10-35 devices</t>
  </si>
  <si>
    <t>Foxit PDF Editor / licence perp./ 36-99 devices</t>
  </si>
  <si>
    <t>Foxit PDF Editor / licence perp./ 100-499 devices</t>
  </si>
  <si>
    <t>PDFEDT13UPMP01</t>
  </si>
  <si>
    <t>PDFEDT13UPMP03</t>
  </si>
  <si>
    <t>PDFEDT13UPMP04</t>
  </si>
  <si>
    <t>PDFEDT13UPMP02</t>
  </si>
  <si>
    <t>Foxit PDF Editor - Maintenance annuelle -  per User License / 1-9 devices</t>
  </si>
  <si>
    <t>Foxit PDF Editor - Maintenance annuelle -  per User License / 10-35 devices</t>
  </si>
  <si>
    <t>Foxit PDF Editor - Maintenance annuelle -  per User License / 36-99 devices</t>
  </si>
  <si>
    <t>Foxit PDF Editor - Maintenance annuelle -  per User License / 100-499 devices</t>
  </si>
  <si>
    <t>ESGNBSSLSBML01</t>
  </si>
  <si>
    <t>Foxit eSign business / souscription annuelle / 1-1000+ utilisateurs</t>
  </si>
  <si>
    <t>Souscriptions annuelles/ Prix par an et par utilisateur</t>
  </si>
  <si>
    <t>Minimum 10 licences lors du premier achat, enveloppes illimités</t>
  </si>
  <si>
    <t>CSU-001000</t>
  </si>
  <si>
    <t>Extensis Connect Smart Storage per TB</t>
  </si>
  <si>
    <t>TVB0010-BL-FR-Y</t>
  </si>
  <si>
    <t>TeamViewer Business 10 Meeting - 1 an - tout partenaire</t>
  </si>
  <si>
    <t>TeamViewer Business pour tout type de Partenaire</t>
  </si>
  <si>
    <t>Foxit PDF Editor+ (inclut PDF Editor pro + PDF Editor Mobile + PDF Cloud + Esign)</t>
  </si>
  <si>
    <t>Souscriptions annuelles/ Prix par an et par device</t>
  </si>
  <si>
    <t>VYPRM</t>
  </si>
  <si>
    <t>VYENT-1-20</t>
  </si>
  <si>
    <t>MAR25-99-2Y</t>
  </si>
  <si>
    <t>MAR100-499-2Y</t>
  </si>
  <si>
    <t>MAR500-99999-2Y</t>
  </si>
  <si>
    <t>MAR25-99-3Y</t>
  </si>
  <si>
    <t>MAR100-499-3Y</t>
  </si>
  <si>
    <t>MAR500-99999-3Y</t>
  </si>
  <si>
    <t>GFI Archiver Souscription 1 an -Tranche 25 à 99</t>
  </si>
  <si>
    <t>GFI Archiver Souscription 1 an - Tranche 100 à 499</t>
  </si>
  <si>
    <t>GFI Archiver Souscription 1 an - Tranche 500 à 99999</t>
  </si>
  <si>
    <t>GFI Archiver Souscription 2 ans -Tranche 25 à 99</t>
  </si>
  <si>
    <t>GFI Archiver Souscription 3 ans -Tranche 25 à 99</t>
  </si>
  <si>
    <t>GFI Archiver Souscription 2 ans - Tranche 100 à 499</t>
  </si>
  <si>
    <t>GFI Archiver Souscription 3 ans - Tranche 100 à 499</t>
  </si>
  <si>
    <t>GFI Archiver Souscription 3 ans - Tranche 500 à 99999</t>
  </si>
  <si>
    <t>GFI Archiver Souscription 2 ans - Tranche 500 à 99999</t>
  </si>
  <si>
    <t>GFI LanGuard - Souscription 1 an - Nodes 10</t>
  </si>
  <si>
    <t>GFI LanGuard - Souscription 1 an - Nodes 25</t>
  </si>
  <si>
    <t>GFI LanGuard - Souscription 1 an - Nodes 50</t>
  </si>
  <si>
    <t>GFI LanGuard - Souscription 1 an - Nodes 100</t>
  </si>
  <si>
    <t>GFI LanGuard - Souscription 1 an - Nodes 200</t>
  </si>
  <si>
    <t>LANSS10-2Y</t>
  </si>
  <si>
    <t>LANSS25-2Y</t>
  </si>
  <si>
    <t>LANSS50-2Y</t>
  </si>
  <si>
    <t>LANSS100-2Y</t>
  </si>
  <si>
    <t>LANSS200-2Y</t>
  </si>
  <si>
    <t>LANSS10-3Y</t>
  </si>
  <si>
    <t>LANSS25-3Y</t>
  </si>
  <si>
    <t>LANSS50-3Y</t>
  </si>
  <si>
    <t>LANSS100-3Y</t>
  </si>
  <si>
    <t>LANSS200-3Y</t>
  </si>
  <si>
    <t>GFI LanGuard - Souscription 2 ans - Nodes 10</t>
  </si>
  <si>
    <t>GFI LanGuard - Souscription 2 ans - Nodes 25</t>
  </si>
  <si>
    <t>GFI LanGuard - Souscription 2 ans - Nodes 50</t>
  </si>
  <si>
    <t>GFI LanGuard - Souscription 2 ans - Nodes 100</t>
  </si>
  <si>
    <t>GFI LanGuard - Souscription 2 ans - Nodes 200</t>
  </si>
  <si>
    <t>GFI LanGuard - Souscription 3 ans - Nodes 10</t>
  </si>
  <si>
    <t>GFI LanGuard - Souscription 3 ans - Nodes 25</t>
  </si>
  <si>
    <t>GFI LanGuard - Souscription 3 ans - Nodes 50</t>
  </si>
  <si>
    <t>GFI LanGuard - Souscription 3 ans - Nodes 100</t>
  </si>
  <si>
    <t>GFI LanGuard - Souscription 3 ans - Nodes 200</t>
  </si>
  <si>
    <t>Les bundles peuvent être achetés individuellement ou combinés.
Par exemple, un client possédant 40 nœuds doit renouveler soit un paquet de 50 nœuds LANSS50, soit une combinaison de 25 nœuds LANSS25 et de deux paquets de 10 nœuds LANSS10.
Un nœud représente une adresse IP unique.
Les clients peuvent effectuer un nombre illimité d'analyses par nœud pendant toute la durée de leur abonnement.</t>
  </si>
  <si>
    <t>LCWZ29PROML1</t>
  </si>
  <si>
    <t>LCWZ29PROML2</t>
  </si>
  <si>
    <t>LCWZ29PROML3</t>
  </si>
  <si>
    <t>Winzip 29</t>
  </si>
  <si>
    <t>WinZip 29 Pro License (2-49)</t>
  </si>
  <si>
    <t>WinZip 29 Pro License (50-99)</t>
  </si>
  <si>
    <t>WinZip 29 Pro License (100-999)</t>
  </si>
  <si>
    <t>LCWZ29ENTML11</t>
  </si>
  <si>
    <t>LCWZ29ENTML12</t>
  </si>
  <si>
    <t>LCWZ29ENTML13</t>
  </si>
  <si>
    <t>WinZip 29 Enterprise License &amp; CorelSure Maintenance (1yr) (2-49)</t>
  </si>
  <si>
    <t>WinZip 29 Enterprise License &amp; CorelSure Maintenance (1yr) (50-99)</t>
  </si>
  <si>
    <t>WinZip 29 Enterprise License &amp; CorelSure Maintenance (1yr) (100-999)</t>
  </si>
  <si>
    <t>WinZip 29 Pro Single-User - ESD</t>
  </si>
  <si>
    <t>WinZip 29 Standard Single-User - ESD</t>
  </si>
  <si>
    <t>ESDWZ29PROML</t>
  </si>
  <si>
    <t>ESDWZ29STDML</t>
  </si>
  <si>
    <t xml:space="preserve">Winzip Mac Edition </t>
  </si>
  <si>
    <t>LCWZMAC12EN1</t>
  </si>
  <si>
    <t>LCWZMAC12EN2</t>
  </si>
  <si>
    <t>LCWZMAC12EN3</t>
  </si>
  <si>
    <t>Corel - WinZip Mac Edition 12 License EN (2-49)</t>
  </si>
  <si>
    <t>Corel - WinZip Mac Edition 12 License EN (50-99)</t>
  </si>
  <si>
    <t>Corel - WinZip Mac Edition 12 License EN (100-999)</t>
  </si>
  <si>
    <t>ESDWZMAC12EN</t>
  </si>
  <si>
    <t>Corel - WinZip Mac Edition 12 License EN - ESD</t>
  </si>
  <si>
    <t xml:space="preserve">MindManager Windows 24 - Single </t>
  </si>
  <si>
    <t>LCMM24SUML</t>
  </si>
  <si>
    <t>LCMMMAC24</t>
  </si>
  <si>
    <t xml:space="preserve">MindManager Mac 24 - Single </t>
  </si>
  <si>
    <t>MindManager Enterprise (Windows 2024 + Mac 24 + MM Server Editor)</t>
  </si>
  <si>
    <t>LCMM24M24ENTBD1</t>
  </si>
  <si>
    <t>LCMM24M24ENTBD2</t>
  </si>
  <si>
    <t>LCMM24M24ENTBD3</t>
  </si>
  <si>
    <t>LCMM24M24ENTGOV1</t>
  </si>
  <si>
    <t>LCMM24M24ENTGOV</t>
  </si>
  <si>
    <t>MindManager Enterprise - Gouv Souscription 1 an - incl. all benefits of the license program</t>
  </si>
  <si>
    <t>MindManager Professional 2024 - Licence  individuelle</t>
  </si>
  <si>
    <t>Word Perfect Office</t>
  </si>
  <si>
    <t>LCWPOSTD1</t>
  </si>
  <si>
    <t>LCWPOSTD2</t>
  </si>
  <si>
    <t>LCWPOSTD3</t>
  </si>
  <si>
    <t>LCWPOSTD4</t>
  </si>
  <si>
    <t>LCWPOSTD5</t>
  </si>
  <si>
    <t>LCWPOPRO1</t>
  </si>
  <si>
    <t>LCWPOPRO2</t>
  </si>
  <si>
    <t>LCWPOPRO3</t>
  </si>
  <si>
    <t>LCWPOPRO4</t>
  </si>
  <si>
    <t>LCWPOPRO5</t>
  </si>
  <si>
    <t>Corel - WordPerfect Office Standard Business License (1-4)</t>
  </si>
  <si>
    <t>Corel - WordPerfect Office Standard Business License (5-24)</t>
  </si>
  <si>
    <t>Corel - WordPerfect Office Standard Business License (25-99)</t>
  </si>
  <si>
    <t>Corel - WordPerfect Office Standard Business License (100-249)</t>
  </si>
  <si>
    <t>Corel - WordPerfect Office Standard Business License (250+)</t>
  </si>
  <si>
    <t>Corel - WordPerfect Office Pro Business License (1-4)</t>
  </si>
  <si>
    <t>Corel - WordPerfect Office Pro Business License (5-24)</t>
  </si>
  <si>
    <t>Corel - WordPerfect Office Pro Business License (25-99)</t>
  </si>
  <si>
    <t>Corel - WordPerfect Office Pro Business License (100-249)</t>
  </si>
  <si>
    <t>Corel - WordPerfect Office Pro Business License (250+)</t>
  </si>
  <si>
    <t>ShareGate Migrate Essentials - 1 activation - licence 1 an</t>
  </si>
  <si>
    <t>ShareGate Migrate Essentials - 1 activation - licence 2 ans</t>
  </si>
  <si>
    <t>ShareGate Migrate Essentials - 1 activation - licence 3 ans</t>
  </si>
  <si>
    <t>ShareGate Migrate Essentials + Nintex add-on - 1 activation - licence 1 an</t>
  </si>
  <si>
    <t>ShareGate Migrate Essentials + Nintex add-on - 1 activation - licence 2 ans</t>
  </si>
  <si>
    <t>ShareGate Migrate Essentials + Nintex add-on - 1 activation - licence 3 ans</t>
  </si>
  <si>
    <t>ShareGate Migrate Pro - 5 activations - licence 1 an</t>
  </si>
  <si>
    <t>ShareGate Migrate Pro - 5 activations - licence 2 ans</t>
  </si>
  <si>
    <t>ShareGate Migrate Pro - 5 activations - licence 3 ans</t>
  </si>
  <si>
    <t>ShareGate Enterprise - 25 activations - licence 1 an</t>
  </si>
  <si>
    <t>ShareGate Enterprise - 25 activations - licence 2 ans</t>
  </si>
  <si>
    <t>ShareGate Enterprise - 25 activations - licence 3 ans</t>
  </si>
  <si>
    <t xml:space="preserve">ShareGate  </t>
  </si>
  <si>
    <t>ShareGate + Nintex add-on</t>
  </si>
  <si>
    <t>ShareGate Migrate Pro + Nintex add-on - 5 activations - licence 1 an</t>
  </si>
  <si>
    <t>ShareGate Migrate Pro + Nintex add-on - 5 activations - licence 2 ans</t>
  </si>
  <si>
    <t>ShareGate Migrate Pro + Nintex add-on - 5 activations - licence 3 ans</t>
  </si>
  <si>
    <t>ShareGate Migrate Enterprise + Nintex add-on - 25 activations - licence 1 an</t>
  </si>
  <si>
    <t>ShareGate Migrate Enterprise + Nintex add-on - 25 activations - licence 2 ans</t>
  </si>
  <si>
    <t>ShareGate Migrate Enterprise + Nintex add-on - 25 activations - licence 3 ans</t>
  </si>
  <si>
    <t>ADSL-001-2</t>
  </si>
  <si>
    <t>AnyDesk Solo - 1 Licensed User, 1 concurrent connections, 100 Managed Devices, Subscription 2 yr. (ESD)</t>
  </si>
  <si>
    <t>ADSL-001-3</t>
  </si>
  <si>
    <t>AnyDesk Solo - 1 Licensed User, 1 concurrent connections, 100 Managed Devices, Subscription 3 yr. (ESD)</t>
  </si>
  <si>
    <t>ADSD-020-2</t>
  </si>
  <si>
    <t>ADSD-020-3</t>
  </si>
  <si>
    <t>AnyDesk Standard - 20 Licensed User, 1 concurrent connections, 500 Managed Devices, 2 yr. Subscription License(ESD)</t>
  </si>
  <si>
    <t>AnyDesk Standard - 20 Licensed User, 1 concurrent connection, 500 Managed Devices, 1 yr. Subscription License, (ESD)</t>
  </si>
  <si>
    <t>AnyDesk Solo - 1 Licensed User, 1 concurrent connection, 100 Managed Devices, 1 yr. Subscription License, (ESD)</t>
  </si>
  <si>
    <t>AnyDesk Standard - 20 Licensed User, 1 concurrent connections, 500 Managed Devices, 3 yr. Subscription License(ESD)</t>
  </si>
  <si>
    <t>AnyDesk Advanced - 100 Licensed User, 2 concurrent connection, 1000 Managed Devices, 1 yr. Subscription License, (ESD)</t>
  </si>
  <si>
    <t>ADAD-100-2</t>
  </si>
  <si>
    <t>ADAD-100-3</t>
  </si>
  <si>
    <t>AnyDesk Advanced - 100 Licensed User, 2 concurrent connections, 1000 Managed Devices, 2 yr. Subscription License (ESD)</t>
  </si>
  <si>
    <t>AnyDesk Advanced - 100 Licensed User, 2 concurrent connections, 1000 Managed Devices, 3 yr. Subscription License (ESD)</t>
  </si>
  <si>
    <t>AnyDesk Ultimate - xxx Licensed User, xxx concurrent connection, 2000 Managed Devices, 1 yr. Subscription License, (ESD)</t>
  </si>
  <si>
    <t>AnyDesk Advanced - Add-On Remote Workers, ESD (10 licences)</t>
  </si>
  <si>
    <t>ADAD-AO-CC-2</t>
  </si>
  <si>
    <t>ADAD-AO-CC-3</t>
  </si>
  <si>
    <t>AnyDesk Advanced - Add-On Concurrent Connections 2 yr. (ESD)</t>
  </si>
  <si>
    <t>AnyDesk Advanced - Add-On Concurrent Connections 3 yr. (ESD)</t>
  </si>
  <si>
    <t>AnyDesk Advanced - Add-On Concurrent Connections 1 yr. (ESD)</t>
  </si>
  <si>
    <t>ADSD-AO-CC-2</t>
  </si>
  <si>
    <t>ADSD-AO-CC-3</t>
  </si>
  <si>
    <t>AnyDesk Standard - Add-On Concurrent Connections 2 yr. (ESD)</t>
  </si>
  <si>
    <t>AnyDesk Standard - Add-On Concurrent Connections 3 yr. (ESD)</t>
  </si>
  <si>
    <t>AnyDesk Standard - Add-On Concurrent Connections 1 yr. (ESD)</t>
  </si>
  <si>
    <t>AnyDesk Standard - Add-On Remote Workers, ESD (10 licences)</t>
  </si>
  <si>
    <t>610300001001</t>
  </si>
  <si>
    <t>RealVNC Connect Essentials Per Concurrent Section - Tier 1</t>
  </si>
  <si>
    <t>Souscription annuelle - Per Concurrent Section</t>
  </si>
  <si>
    <t>620300001001</t>
  </si>
  <si>
    <t>620300002001</t>
  </si>
  <si>
    <t>620300003001</t>
  </si>
  <si>
    <t>RealVNC Connect Business Plus Per Concurrent Section - Tier 1</t>
  </si>
  <si>
    <t>RealVNC Connect Business Plus Per Concurrent Section - Tier 2</t>
  </si>
  <si>
    <t>RealVNC Connect Business Plus Per Concurrent Section - Tier 3</t>
  </si>
  <si>
    <t>630300001001</t>
  </si>
  <si>
    <t>630300002001</t>
  </si>
  <si>
    <t>630300003001</t>
  </si>
  <si>
    <t>630300004001</t>
  </si>
  <si>
    <t>630300005001</t>
  </si>
  <si>
    <t>RealVNC Connect Business Premium Per Concurrent Section - Tier 1</t>
  </si>
  <si>
    <t>RealVNC Connect Business Premium Per Concurrent Section - Tier 2</t>
  </si>
  <si>
    <t>RealVNC Connect Business Premium Per Concurrent Section - Tier 3</t>
  </si>
  <si>
    <t>RealVNC Connect Business Premium Per Concurrent Section - Tier 4</t>
  </si>
  <si>
    <t>RealVNC Connect Business Premium Per Concurrent Section - Tier 5</t>
  </si>
  <si>
    <t>RealVNC Connect Enterprise Per Device - 2500 Devices</t>
  </si>
  <si>
    <t>RealVNC Connect Enterprise Per Device - 5000 Devices</t>
  </si>
  <si>
    <t>660100150001</t>
  </si>
  <si>
    <t>660100200001</t>
  </si>
  <si>
    <t>660100300001</t>
  </si>
  <si>
    <t>660100500001</t>
  </si>
  <si>
    <t>660101000001</t>
  </si>
  <si>
    <t>660102500001</t>
  </si>
  <si>
    <t>660105000001</t>
  </si>
  <si>
    <t>640200005001</t>
  </si>
  <si>
    <t>640200006001</t>
  </si>
  <si>
    <t>640200007001</t>
  </si>
  <si>
    <t>640200008001</t>
  </si>
  <si>
    <t>640200009001</t>
  </si>
  <si>
    <t>640200010001</t>
  </si>
  <si>
    <t>Pour plus nous contacter - tarif sur mesure</t>
  </si>
  <si>
    <t>ADSL-001-T1</t>
  </si>
  <si>
    <t>ADSD-020-T1</t>
  </si>
  <si>
    <t>ADAD-100-T1</t>
  </si>
  <si>
    <t>ADAD-AO-CC-T1</t>
  </si>
  <si>
    <t>ADSD-AO-CC-T1</t>
  </si>
  <si>
    <t>Nitro_Pro_Sub_1Y_T0_AUT</t>
  </si>
  <si>
    <t>Nitro_Pro_Sub_1Y_T1_AUT</t>
  </si>
  <si>
    <t>Nitro_Pro_Sub_1Y_T2_AUT</t>
  </si>
  <si>
    <t>Nitro_Pro_Bus_1Y_T1_AUT</t>
  </si>
  <si>
    <t>PSR25-SR</t>
  </si>
  <si>
    <t>SPS25-SR</t>
  </si>
  <si>
    <t>SSS25-SR</t>
  </si>
  <si>
    <t>VRK25-SR</t>
  </si>
  <si>
    <t>PQL25-SR</t>
  </si>
  <si>
    <t>PXL25-SR</t>
  </si>
  <si>
    <t>WMI25-SR</t>
  </si>
  <si>
    <t>PHW25-SR</t>
  </si>
  <si>
    <t>PMG25-SR</t>
  </si>
  <si>
    <t>Sapien - Primalscript 2025</t>
  </si>
  <si>
    <t>Sapien - PowerShell Studio 2025</t>
  </si>
  <si>
    <t>Sapien - DevOps Suite 2025</t>
  </si>
  <si>
    <t>Sapien - Version Recall 2025</t>
  </si>
  <si>
    <t>Sapien - PrimalSQL 2025</t>
  </si>
  <si>
    <t>Sapien - PrimalXML 2025</t>
  </si>
  <si>
    <t>Sapien - CIM Explorer 2025</t>
  </si>
  <si>
    <t>Sapien - PowerShell HelpWriter 2025</t>
  </si>
  <si>
    <t>Sapien - PowerShell Module Manager 2025</t>
  </si>
  <si>
    <t>Nitro Pro - 1 à 4 utilisateurs - Authorized Reseller</t>
  </si>
  <si>
    <t>Nitro Pro - 5 à 10 utilisateurs - Authorized Reseller</t>
  </si>
  <si>
    <t>Nitro Pro - 11 à 19 utilisateurs - Authorized Reseller</t>
  </si>
  <si>
    <t>17,5%*</t>
  </si>
  <si>
    <t>Nitro Pro - 20 à 99 utilisateurs - Authorized Reseller</t>
  </si>
  <si>
    <t>Nitro_Pro_Sub_1Y_T3_AUT</t>
  </si>
  <si>
    <t>Nitro Pro Business - 1 à 19 utilisateurs - Authorized Reseller</t>
  </si>
  <si>
    <t>AnyDesk Advanced - Add-On NameSpace, ESD</t>
  </si>
  <si>
    <t>AnyDesk Standard - Add-On NameSpace, ESD</t>
  </si>
  <si>
    <t>ADAD-AO-NS-T1</t>
  </si>
  <si>
    <t>ADSD-AO-NS-T1</t>
  </si>
  <si>
    <t>ADAD-AO-RW-T1</t>
  </si>
  <si>
    <t>ADSD-AO-RW-T1</t>
  </si>
  <si>
    <t>PDFFPMSVRKYMP0</t>
  </si>
  <si>
    <t>Camtasia  2025</t>
  </si>
  <si>
    <t>SnagIt 2025</t>
  </si>
  <si>
    <t>Snagit 1 yr. Subscription License 1-9 user (ESD)</t>
  </si>
  <si>
    <t>SB09C-N-25</t>
  </si>
  <si>
    <t>SB99C-N-25</t>
  </si>
  <si>
    <t>Snagit 1 yr. Subscription License 10-99 user (ESD)</t>
  </si>
  <si>
    <t>CB09C-N-25</t>
  </si>
  <si>
    <t>Camtasia subscription 1 year 1-9 user (ESD)</t>
  </si>
  <si>
    <t>CB99C-N-25</t>
  </si>
  <si>
    <t>Camtasia 1 yr. Subscription License 10-99 user (ESD)</t>
  </si>
  <si>
    <t>VYPRO-01</t>
  </si>
  <si>
    <t>GoAnimate Vyond Professional - 1 poste</t>
  </si>
  <si>
    <t>V2Pro</t>
  </si>
  <si>
    <t>V3Pro</t>
  </si>
  <si>
    <t>V4Pro</t>
  </si>
  <si>
    <t>Xmind 8 Pro (Enterprise), Perpetual, 10-49 (ESD)</t>
  </si>
  <si>
    <t>Xmind 8 Pro (Enterprise), Perpetual, 150-299 (ESD)</t>
  </si>
  <si>
    <t>Xmind 8 Pro (Enterprise), Perpetual, 50-149 (ESD)</t>
  </si>
  <si>
    <t>SB249C-N-25</t>
  </si>
  <si>
    <t>SB250C-N-25</t>
  </si>
  <si>
    <t>CB100C-N-25</t>
  </si>
  <si>
    <t>Snagit 1 yr. Subscription License 100-249 user (ESD)</t>
  </si>
  <si>
    <t>Camtasia 1 yr. Subscription License 100+ user (ESD)</t>
  </si>
  <si>
    <t>Snagit 1 yr. Subscription License 250+ user (ESD)</t>
  </si>
  <si>
    <t>LCCDGS2025BPL11</t>
  </si>
  <si>
    <t>LCCDGS2025BPL12</t>
  </si>
  <si>
    <t>LCCDGS2025BPL13</t>
  </si>
  <si>
    <t>LCCDGS2025BPL14</t>
  </si>
  <si>
    <t>CorelDRAW Graphics Suite 2025 Business Perpetual License (incl. 1 Yr CorelSure Maintenance)(1-4)</t>
  </si>
  <si>
    <t>CorelDRAW Graphics Suite 2025 Business Perpetual License (incl. 1 Yr CorelSure Maintenance)(5-50)</t>
  </si>
  <si>
    <t>CorelDRAW Graphics Suite 2025 Business Perpetual License (incl. 1 Yr CorelSure Maintenance)(51-250)</t>
  </si>
  <si>
    <t>CorelDRAW Graphics Suite 2025 Business Perpetual License (incl. 1 Yr CorelSure Maintenance)(251+)</t>
  </si>
  <si>
    <t>LCCDGSMNTREN11</t>
  </si>
  <si>
    <t>CorelDRAW Graphics Suite CorelSure Maintenance Renewal (1Yr)(1-4)</t>
  </si>
  <si>
    <t>LCCDGSMNTREN12</t>
  </si>
  <si>
    <t>CorelDRAW Graphics Suite CorelSure Maintenance Renewal (1Yr)(5-50)</t>
  </si>
  <si>
    <t>LCCDGSMNTREN13</t>
  </si>
  <si>
    <t>CorelDRAW Graphics Suite CorelSure Maintenance Renewal (1Yr)(51-250)</t>
  </si>
  <si>
    <t>LCCDGSMNTREN14</t>
  </si>
  <si>
    <t>CorelDRAW Graphics Suite CorelSure Maintenance Renewal (1Yr)(251+)</t>
  </si>
  <si>
    <t>LCCDTS2025BPL11</t>
  </si>
  <si>
    <t>CorelDRAW Technical Suite 2025 Business Perpetual License (incl. 1 Yr CorelSure Maintenance)(1-4)</t>
  </si>
  <si>
    <t>LCCDTS2025BPL12</t>
  </si>
  <si>
    <t>CorelDRAW Technical Suite 2025 Business Perpetual License (incl. 1 Yr CorelSure Maintenance)(5-50)</t>
  </si>
  <si>
    <t>LCCDTS2025BPL13</t>
  </si>
  <si>
    <t>CorelDRAW Technical Suite 2025 Business Perpetual License (incl. 1 Yr CorelSure Maintenance)(51-250)</t>
  </si>
  <si>
    <t>LCCDTS2025BPL14</t>
  </si>
  <si>
    <t>CorelDRAW Technical Suite 2025 Business Perpetual License (incl. 1 Yr CorelSure Maintenance)(251+)</t>
  </si>
  <si>
    <t>LCCDTSMNTREN11</t>
  </si>
  <si>
    <t>CorelDRAW Technical Suite CorelSure Maintenance Renewal (1Yr)(1-4)</t>
  </si>
  <si>
    <t>LCCDTSMNTREN12</t>
  </si>
  <si>
    <t>CorelDRAW Technical Suite CorelSure Maintenance Renewal (1Yr)(5-50)</t>
  </si>
  <si>
    <t>LCCDTSMNTREN13</t>
  </si>
  <si>
    <t>CorelDRAW Technical Suite CorelSure Maintenance Renewal (1Yr)(51-250)</t>
  </si>
  <si>
    <t>LCCDTSMNTREN14</t>
  </si>
  <si>
    <t>CorelDRAW Technical Suite CorelSure Maintenance Renewal (1Yr)(251+)</t>
  </si>
  <si>
    <t>LCWZMAC12PRO1</t>
  </si>
  <si>
    <t>WinZip Mac Edition 12 Pro License (2-49)</t>
  </si>
  <si>
    <t>LCWZMAC12PRO2</t>
  </si>
  <si>
    <t>WinZip Mac Edition 12 Pro License (50-99)</t>
  </si>
  <si>
    <t>LCWZMAC12PRO3</t>
  </si>
  <si>
    <t>WinZip Mac Edition 12 Pro License (100-999)</t>
  </si>
  <si>
    <t>PDF Creator Custom</t>
  </si>
  <si>
    <t>PDFF-CRBUS-1-24</t>
  </si>
  <si>
    <t>PDF Creator Forge - PDF Creator Professional - 1 AN 1 à 24 users</t>
  </si>
  <si>
    <t>PDF Creator Forge - PDF Creator Professional - 1 AN 25 à 49 users</t>
  </si>
  <si>
    <t>PDF Creator Forge - PDF Creator Professional - 1 AN 50 à 99 users</t>
  </si>
  <si>
    <t>PDF Creator Forge - PDF Creator Professional - 1 AN 100 à 249 users</t>
  </si>
  <si>
    <t>PDF Creator Forge - PDF Creator Terminal Server - 1 AN 1 user</t>
  </si>
  <si>
    <t>PDF Creator Forge - PDF Creator Terminal Server - 1 AN  2 à 4 users</t>
  </si>
  <si>
    <t>PDF Creator Forge - PDF Creator Terminal Server - 1 AN  5 à 9 users</t>
  </si>
  <si>
    <t>PDF Creator Forge - PDF Creator Terminal Server - 1 AN  10 à 19 users</t>
  </si>
  <si>
    <t>PDF Creator Forge - PDF Creator Terminal Server - 1 AN  20 à 49 users</t>
  </si>
  <si>
    <t>PDF Creator Forge - PDF Creator Terminal Server - 1 AN  50 à 99 users</t>
  </si>
  <si>
    <t>PDF Creator Forge - PDF Creator Terminal Server - 1 AN  100 à 249 users</t>
  </si>
  <si>
    <t>PDFF-CRC-25-49</t>
  </si>
  <si>
    <t>PDFF-CRC-50-99</t>
  </si>
  <si>
    <t>PDFF-CRC-100-149</t>
  </si>
  <si>
    <t>PDF Creator Forge - PDF Creator Custom - 1 AN 25 à 49 users</t>
  </si>
  <si>
    <t>PDF Creator Forge - PDF Creator Custom - 1 AN 50 à 99 users</t>
  </si>
  <si>
    <t>PDF Creator Forge - PDF Creator Custom - 1 AN 100 à 249 users</t>
  </si>
  <si>
    <t>MAR25-99</t>
  </si>
  <si>
    <t>MAR100-499</t>
  </si>
  <si>
    <t>MAR500-99999</t>
  </si>
  <si>
    <t>MEUP10-49</t>
  </si>
  <si>
    <t>MEUP50-249</t>
  </si>
  <si>
    <t>MEUP250-2999</t>
  </si>
  <si>
    <t>HDKC5-9</t>
  </si>
  <si>
    <t>HDKC10-29</t>
  </si>
  <si>
    <t>HDKC30-2999</t>
  </si>
  <si>
    <t>HDKF5-9</t>
  </si>
  <si>
    <t>HDKF10-29</t>
  </si>
  <si>
    <t>HDKF30-2999</t>
  </si>
  <si>
    <t>LANSS10</t>
  </si>
  <si>
    <t>LANSS25</t>
  </si>
  <si>
    <t>LANSS50</t>
  </si>
  <si>
    <t>LANSS100</t>
  </si>
  <si>
    <t>LANSS200</t>
  </si>
  <si>
    <t>KCONN10-19</t>
  </si>
  <si>
    <t>KCONN20-49</t>
  </si>
  <si>
    <t>KCONN50-249</t>
  </si>
  <si>
    <t>KCONN250-2999</t>
  </si>
  <si>
    <t>KCL10-19</t>
  </si>
  <si>
    <t>KCL20-49</t>
  </si>
  <si>
    <t>KCL50-249</t>
  </si>
  <si>
    <t>KCL250-2999</t>
  </si>
  <si>
    <t>KCL100</t>
  </si>
  <si>
    <t>KCL300</t>
  </si>
  <si>
    <t>KCL500</t>
  </si>
  <si>
    <t>KCLAV10-2999</t>
  </si>
  <si>
    <t>KCLWF10-2999</t>
  </si>
  <si>
    <t>KCSP10-2999</t>
  </si>
  <si>
    <t>KCAV10-2999</t>
  </si>
  <si>
    <t>KCAS10-2999</t>
  </si>
  <si>
    <t>MindManager Enterprise - Gouv Licence perpétuelle MSA obligatoire - Tranche à partir de 5 postes (prix/poste)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</si>
</sst>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0.00\ &quot;€&quot;;[Red]\-#,##0.00\ &quot;€&quot;"/>
    <numFmt numFmtId="44" formatCode="_-* #,##0.00\ &quot;€&quot;_-;\-* #,##0.00\ &quot;€&quot;_-;_-* &quot;-&quot;??\ &quot;€&quot;_-;_-@_-"/>
    <numFmt numFmtId="43" formatCode="_-* #,##0.00_-;\-* #,##0.00_-;_-* &quot;-&quot;??_-;_-@_-"/>
    <numFmt numFmtId="164" formatCode="_(&quot;$&quot;* #,##0.00_);_(&quot;$&quot;* \(#,##0.00\);_(&quot;$&quot;* &quot;-&quot;??_);_(@_)"/>
    <numFmt numFmtId="165" formatCode="[$€-2]\ #,##0.00"/>
    <numFmt numFmtId="166" formatCode="#,##0.00\ [$€-1]"/>
    <numFmt numFmtId="167" formatCode="#,##0.00\ &quot;€&quot;"/>
    <numFmt numFmtId="168" formatCode="&quot;$&quot;#,##0.00"/>
    <numFmt numFmtId="169" formatCode="#,##0\ &quot;€&quot;"/>
    <numFmt numFmtId="170" formatCode="#,##0.00\ [$€-40C];\-#,##0.00\ [$€-40C]"/>
    <numFmt numFmtId="171" formatCode="[$-10409]&quot;€&quot;#,##0.00;\(&quot;€&quot;#,##0.00\)"/>
  </numFmts>
  <fonts count="35">
    <font>
      <sz val="11"/>
      <color theme="1"/>
      <name val="Calibri"/>
      <family val="2"/>
      <scheme val="minor"/>
    </font>
    <font>
      <b/>
      <sz val="16"/>
      <color theme="0"/>
      <name val="Calibri"/>
      <family val="2"/>
      <scheme val="minor"/>
    </font>
    <font>
      <sz val="11"/>
      <name val="Calibri"/>
      <family val="2"/>
      <scheme val="minor"/>
    </font>
    <font>
      <b/>
      <sz val="26"/>
      <color theme="4" tint="-0.249977111117893"/>
      <name val="Calibri"/>
      <family val="2"/>
      <scheme val="minor"/>
    </font>
    <font>
      <b/>
      <sz val="11"/>
      <color indexed="9"/>
      <name val="Calibri"/>
      <family val="2"/>
      <scheme val="minor"/>
    </font>
    <font>
      <b/>
      <sz val="8"/>
      <color indexed="8"/>
      <name val="Arial"/>
      <family val="2"/>
    </font>
    <font>
      <sz val="11"/>
      <color indexed="8"/>
      <name val="Calibri"/>
      <family val="2"/>
      <scheme val="minor"/>
    </font>
    <font>
      <sz val="8"/>
      <color indexed="8"/>
      <name val="Arial"/>
      <family val="2"/>
    </font>
    <font>
      <b/>
      <sz val="11"/>
      <color indexed="8"/>
      <name val="Calibri"/>
      <family val="2"/>
      <scheme val="minor"/>
    </font>
    <font>
      <b/>
      <sz val="11"/>
      <name val="Calibri"/>
      <family val="2"/>
      <scheme val="minor"/>
    </font>
    <font>
      <b/>
      <sz val="26"/>
      <color rgb="FF5391BF"/>
      <name val="Calibri"/>
      <family val="2"/>
      <scheme val="minor"/>
    </font>
    <font>
      <sz val="11"/>
      <color theme="1"/>
      <name val="Calibri"/>
      <family val="2"/>
      <scheme val="minor"/>
    </font>
    <font>
      <sz val="10"/>
      <name val="Arial"/>
      <family val="2"/>
    </font>
    <font>
      <sz val="10"/>
      <name val="Helv"/>
      <charset val="204"/>
    </font>
    <font>
      <b/>
      <sz val="11"/>
      <name val="Calibri"/>
      <family val="2"/>
    </font>
    <font>
      <sz val="11"/>
      <color rgb="FF000000"/>
      <name val="Calibri"/>
      <family val="2"/>
    </font>
    <font>
      <sz val="10"/>
      <color indexed="8"/>
      <name val="Arial"/>
      <family val="2"/>
    </font>
    <font>
      <b/>
      <sz val="11"/>
      <color theme="1"/>
      <name val="Calibri"/>
      <family val="2"/>
      <scheme val="minor"/>
    </font>
    <font>
      <sz val="10"/>
      <name val="MS Sans Serif"/>
    </font>
    <font>
      <sz val="10"/>
      <name val="MS Sans Serif"/>
      <family val="2"/>
    </font>
    <font>
      <b/>
      <sz val="14"/>
      <color rgb="FFC00000"/>
      <name val="Calibri"/>
      <family val="2"/>
      <scheme val="minor"/>
    </font>
    <font>
      <sz val="11"/>
      <name val="Calibri"/>
      <family val="2"/>
    </font>
    <font>
      <b/>
      <sz val="11"/>
      <color indexed="8"/>
      <name val="Calibri"/>
      <family val="2"/>
    </font>
    <font>
      <sz val="11"/>
      <color indexed="8"/>
      <name val="Calibri"/>
      <family val="2"/>
    </font>
    <font>
      <sz val="8"/>
      <name val="Arial"/>
      <family val="2"/>
    </font>
    <font>
      <sz val="9"/>
      <name val="Arial"/>
      <family val="2"/>
    </font>
    <font>
      <sz val="12"/>
      <name val="Arial"/>
      <family val="2"/>
    </font>
    <font>
      <b/>
      <sz val="10"/>
      <name val="Arial"/>
      <family val="2"/>
    </font>
    <font>
      <sz val="11"/>
      <color theme="1"/>
      <name val="Calibri"/>
      <family val="2"/>
    </font>
    <font>
      <u/>
      <sz val="11"/>
      <color theme="10"/>
      <name val="Calibri"/>
      <family val="2"/>
      <scheme val="minor"/>
    </font>
    <font>
      <b/>
      <u/>
      <sz val="11"/>
      <color theme="10"/>
      <name val="Calibri"/>
      <family val="2"/>
      <scheme val="minor"/>
    </font>
    <font>
      <sz val="10"/>
      <color theme="1"/>
      <name val="Arial"/>
      <family val="2"/>
    </font>
    <font>
      <sz val="11"/>
      <color rgb="FF000000"/>
      <name val="Calibri"/>
      <family val="2"/>
      <scheme val="minor"/>
    </font>
    <font>
      <sz val="10"/>
      <color theme="1"/>
      <name val="Calibri"/>
      <family val="2"/>
      <scheme val="minor"/>
    </font>
    <font>
      <sz val="10"/>
      <color rgb="FF333333"/>
      <name val="Segoe UI"/>
    </font>
  </fonts>
  <fills count="24">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indexed="63"/>
        <bgColor indexed="64"/>
      </patternFill>
    </fill>
    <fill>
      <patternFill patternType="solid">
        <fgColor rgb="FFEEBEBE"/>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CED4FE"/>
        <bgColor indexed="64"/>
      </patternFill>
    </fill>
    <fill>
      <patternFill patternType="solid">
        <fgColor theme="7" tint="0.59999389629810485"/>
        <bgColor indexed="64"/>
      </patternFill>
    </fill>
    <fill>
      <patternFill patternType="solid">
        <fgColor rgb="FFFED6E7"/>
        <bgColor indexed="64"/>
      </patternFill>
    </fill>
    <fill>
      <patternFill patternType="solid">
        <fgColor rgb="FFFED6F6"/>
        <bgColor indexed="64"/>
      </patternFill>
    </fill>
    <fill>
      <patternFill patternType="solid">
        <fgColor theme="3" tint="0.79998168889431442"/>
        <bgColor indexed="64"/>
      </patternFill>
    </fill>
    <fill>
      <patternFill patternType="solid">
        <fgColor rgb="FFCFECF9"/>
        <bgColor indexed="64"/>
      </patternFill>
    </fill>
    <fill>
      <patternFill patternType="solid">
        <fgColor rgb="FFBED6FA"/>
        <bgColor indexed="64"/>
      </patternFill>
    </fill>
    <fill>
      <patternFill patternType="solid">
        <fgColor rgb="FFECF79D"/>
        <bgColor indexed="64"/>
      </patternFill>
    </fill>
    <fill>
      <patternFill patternType="solid">
        <fgColor rgb="FFF5C5A1"/>
        <bgColor indexed="64"/>
      </patternFill>
    </fill>
    <fill>
      <patternFill patternType="solid">
        <fgColor rgb="FFF3C779"/>
        <bgColor indexed="64"/>
      </patternFill>
    </fill>
    <fill>
      <patternFill patternType="solid">
        <fgColor rgb="FF99B2E3"/>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rgb="FFD8BEEC"/>
        <bgColor indexed="64"/>
      </patternFill>
    </fill>
    <fill>
      <patternFill patternType="solid">
        <fgColor rgb="FF0392C2"/>
        <bgColor indexed="64"/>
      </patternFill>
    </fill>
    <fill>
      <patternFill patternType="solid">
        <fgColor rgb="FFFFFFFF"/>
        <bgColor rgb="FFFFFFFF"/>
      </patternFill>
    </fill>
  </fills>
  <borders count="31">
    <border>
      <left/>
      <right/>
      <top/>
      <bottom/>
      <diagonal/>
    </border>
    <border>
      <left style="medium">
        <color rgb="FF0099CC"/>
      </left>
      <right/>
      <top/>
      <bottom/>
      <diagonal/>
    </border>
    <border>
      <left style="thin">
        <color rgb="FF5391BF"/>
      </left>
      <right style="thin">
        <color rgb="FF5391BF"/>
      </right>
      <top style="thin">
        <color rgb="FF5391BF"/>
      </top>
      <bottom style="thin">
        <color rgb="FF5391BF"/>
      </bottom>
      <diagonal/>
    </border>
    <border>
      <left/>
      <right style="thin">
        <color rgb="FF5391BF"/>
      </right>
      <top style="thin">
        <color rgb="FF5391BF"/>
      </top>
      <bottom style="thin">
        <color rgb="FF5391BF"/>
      </bottom>
      <diagonal/>
    </border>
    <border>
      <left/>
      <right style="thin">
        <color rgb="FF5391BF"/>
      </right>
      <top/>
      <bottom/>
      <diagonal/>
    </border>
    <border>
      <left/>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rgb="FF5391BF"/>
      </left>
      <right style="thin">
        <color rgb="FF5391BF"/>
      </right>
      <top/>
      <bottom/>
      <diagonal/>
    </border>
    <border>
      <left/>
      <right style="thin">
        <color rgb="FF5391BF"/>
      </right>
      <top style="thin">
        <color rgb="FF5391BF"/>
      </top>
      <bottom/>
      <diagonal/>
    </border>
    <border>
      <left style="thin">
        <color rgb="FF5391BF"/>
      </left>
      <right style="thin">
        <color rgb="FF5391BF"/>
      </right>
      <top style="thin">
        <color rgb="FF5391BF"/>
      </top>
      <bottom/>
      <diagonal/>
    </border>
    <border>
      <left/>
      <right/>
      <top style="thin">
        <color rgb="FF66CCFF"/>
      </top>
      <bottom/>
      <diagonal/>
    </border>
    <border>
      <left style="thin">
        <color rgb="FF66CCFF"/>
      </left>
      <right/>
      <top style="thin">
        <color rgb="FF66CCFF"/>
      </top>
      <bottom/>
      <diagonal/>
    </border>
    <border>
      <left/>
      <right style="thin">
        <color rgb="FF66CCFF"/>
      </right>
      <top style="thin">
        <color rgb="FF66CCFF"/>
      </top>
      <bottom/>
      <diagonal/>
    </border>
    <border>
      <left style="thin">
        <color rgb="FF66CCFF"/>
      </left>
      <right/>
      <top/>
      <bottom/>
      <diagonal/>
    </border>
    <border>
      <left/>
      <right style="thin">
        <color rgb="FF66CCFF"/>
      </right>
      <top/>
      <bottom/>
      <diagonal/>
    </border>
    <border>
      <left style="thin">
        <color rgb="FF66CCFF"/>
      </left>
      <right/>
      <top/>
      <bottom style="thin">
        <color rgb="FF66CCFF"/>
      </bottom>
      <diagonal/>
    </border>
    <border>
      <left/>
      <right/>
      <top/>
      <bottom style="thin">
        <color rgb="FF66CCFF"/>
      </bottom>
      <diagonal/>
    </border>
    <border>
      <left/>
      <right style="thin">
        <color rgb="FF66CCFF"/>
      </right>
      <top/>
      <bottom style="thin">
        <color rgb="FF66CCFF"/>
      </bottom>
      <diagonal/>
    </border>
    <border>
      <left style="thin">
        <color rgb="FF5391BF"/>
      </left>
      <right/>
      <top style="thin">
        <color rgb="FF5391BF"/>
      </top>
      <bottom/>
      <diagonal/>
    </border>
    <border>
      <left/>
      <right/>
      <top style="thin">
        <color rgb="FF5391BF"/>
      </top>
      <bottom/>
      <diagonal/>
    </border>
    <border>
      <left style="thin">
        <color rgb="FF5391BF"/>
      </left>
      <right/>
      <top/>
      <bottom/>
      <diagonal/>
    </border>
    <border>
      <left style="thin">
        <color rgb="FF5391BF"/>
      </left>
      <right/>
      <top/>
      <bottom style="thin">
        <color rgb="FF66CCFF"/>
      </bottom>
      <diagonal/>
    </border>
    <border>
      <left/>
      <right style="thin">
        <color rgb="FF5391BF"/>
      </right>
      <top/>
      <bottom style="thin">
        <color rgb="FF66CCFF"/>
      </bottom>
      <diagonal/>
    </border>
  </borders>
  <cellStyleXfs count="26">
    <xf numFmtId="0" fontId="0" fillId="0" borderId="0"/>
    <xf numFmtId="43" fontId="11" fillId="0" borderId="0" applyFont="0" applyFill="0" applyBorder="0" applyAlignment="0" applyProtection="0"/>
    <xf numFmtId="3" fontId="12" fillId="0" borderId="0"/>
    <xf numFmtId="0" fontId="13" fillId="0" borderId="0"/>
    <xf numFmtId="0" fontId="11" fillId="0" borderId="0"/>
    <xf numFmtId="164" fontId="11" fillId="0" borderId="0" applyFont="0" applyFill="0" applyBorder="0" applyAlignment="0" applyProtection="0"/>
    <xf numFmtId="4" fontId="12" fillId="0" borderId="0"/>
    <xf numFmtId="0" fontId="12" fillId="0" borderId="0"/>
    <xf numFmtId="0" fontId="11" fillId="0" borderId="0"/>
    <xf numFmtId="0" fontId="16" fillId="0" borderId="0">
      <alignment vertical="top"/>
    </xf>
    <xf numFmtId="44" fontId="11" fillId="0" borderId="0" applyFont="0" applyFill="0" applyBorder="0" applyAlignment="0" applyProtection="0"/>
    <xf numFmtId="0" fontId="18" fillId="0" borderId="0"/>
    <xf numFmtId="0" fontId="19" fillId="0" borderId="0"/>
    <xf numFmtId="0" fontId="11" fillId="0" borderId="0"/>
    <xf numFmtId="0" fontId="11" fillId="0" borderId="0"/>
    <xf numFmtId="0" fontId="11" fillId="0" borderId="0"/>
    <xf numFmtId="0" fontId="11" fillId="0" borderId="0"/>
    <xf numFmtId="164" fontId="19" fillId="0" borderId="0" applyFont="0" applyFill="0" applyBorder="0" applyAlignment="0" applyProtection="0"/>
    <xf numFmtId="0" fontId="12" fillId="0" borderId="0"/>
    <xf numFmtId="0" fontId="29" fillId="0" borderId="0" applyNumberFormat="0" applyFill="0" applyBorder="0" applyAlignment="0" applyProtection="0"/>
    <xf numFmtId="43" fontId="12" fillId="0" borderId="0" applyFont="0" applyFill="0" applyBorder="0" applyAlignment="0" applyProtection="0"/>
    <xf numFmtId="0" fontId="31" fillId="0" borderId="0"/>
    <xf numFmtId="0" fontId="11" fillId="0" borderId="0"/>
    <xf numFmtId="44" fontId="12" fillId="0" borderId="0" applyFont="0" applyFill="0" applyBorder="0" applyAlignment="0" applyProtection="0"/>
    <xf numFmtId="164" fontId="11" fillId="0" borderId="0" applyFont="0" applyFill="0" applyBorder="0" applyAlignment="0" applyProtection="0"/>
    <xf numFmtId="3" fontId="12" fillId="0" borderId="0"/>
  </cellStyleXfs>
  <cellXfs count="212">
    <xf numFmtId="0" fontId="0" fillId="0" borderId="0" xfId="0"/>
    <xf numFmtId="0" fontId="2" fillId="2" borderId="2" xfId="0" applyFont="1" applyFill="1" applyBorder="1" applyAlignment="1">
      <alignment horizontal="left" vertical="center"/>
    </xf>
    <xf numFmtId="0" fontId="0" fillId="2" borderId="4" xfId="0" applyFill="1" applyBorder="1"/>
    <xf numFmtId="0" fontId="4" fillId="4" borderId="10" xfId="0" applyFont="1" applyFill="1" applyBorder="1" applyAlignment="1">
      <alignment horizontal="left" vertical="center"/>
    </xf>
    <xf numFmtId="0" fontId="4" fillId="4" borderId="0" xfId="0" applyFont="1" applyFill="1" applyAlignment="1">
      <alignment vertical="center"/>
    </xf>
    <xf numFmtId="2" fontId="4" fillId="4" borderId="0" xfId="0" applyNumberFormat="1" applyFont="1" applyFill="1" applyAlignment="1">
      <alignment horizontal="center" vertical="center" wrapText="1"/>
    </xf>
    <xf numFmtId="4" fontId="4" fillId="4" borderId="6" xfId="0" applyNumberFormat="1" applyFont="1" applyFill="1" applyBorder="1" applyAlignment="1">
      <alignment horizontal="center" vertical="center" wrapText="1"/>
    </xf>
    <xf numFmtId="165" fontId="5" fillId="0" borderId="0" xfId="0" applyNumberFormat="1" applyFont="1" applyAlignment="1">
      <alignment horizontal="center"/>
    </xf>
    <xf numFmtId="165" fontId="7" fillId="0" borderId="0" xfId="0" applyNumberFormat="1" applyFont="1" applyAlignment="1">
      <alignment horizontal="center"/>
    </xf>
    <xf numFmtId="0" fontId="6" fillId="5" borderId="10" xfId="0" applyFont="1" applyFill="1" applyBorder="1" applyAlignment="1">
      <alignment horizontal="left"/>
    </xf>
    <xf numFmtId="0" fontId="2" fillId="5" borderId="0" xfId="0" applyFont="1" applyFill="1" applyAlignment="1">
      <alignment vertical="center" wrapText="1"/>
    </xf>
    <xf numFmtId="166" fontId="2" fillId="5" borderId="0" xfId="0" applyNumberFormat="1" applyFont="1" applyFill="1" applyAlignment="1">
      <alignment horizontal="center"/>
    </xf>
    <xf numFmtId="0" fontId="2" fillId="3" borderId="10" xfId="0" applyFont="1" applyFill="1" applyBorder="1"/>
    <xf numFmtId="0" fontId="8" fillId="3" borderId="0" xfId="0" applyFont="1" applyFill="1"/>
    <xf numFmtId="165" fontId="6" fillId="3" borderId="0" xfId="0" applyNumberFormat="1" applyFont="1" applyFill="1" applyAlignment="1">
      <alignment horizontal="center"/>
    </xf>
    <xf numFmtId="165" fontId="6" fillId="3" borderId="6" xfId="0" applyNumberFormat="1" applyFont="1" applyFill="1" applyBorder="1" applyAlignment="1">
      <alignment horizontal="center"/>
    </xf>
    <xf numFmtId="10" fontId="9" fillId="5" borderId="6" xfId="0" applyNumberFormat="1" applyFont="1" applyFill="1" applyBorder="1" applyAlignment="1">
      <alignment horizontal="center" vertical="center"/>
    </xf>
    <xf numFmtId="0" fontId="0" fillId="0" borderId="0" xfId="0" applyAlignment="1">
      <alignment horizontal="left"/>
    </xf>
    <xf numFmtId="167" fontId="2" fillId="0" borderId="0" xfId="0" applyNumberFormat="1" applyFont="1" applyAlignment="1">
      <alignment horizontal="center"/>
    </xf>
    <xf numFmtId="0" fontId="0" fillId="0" borderId="8" xfId="0" applyBorder="1" applyAlignment="1">
      <alignment horizontal="left"/>
    </xf>
    <xf numFmtId="167" fontId="2" fillId="0" borderId="8" xfId="0" applyNumberFormat="1" applyFont="1" applyBorder="1" applyAlignment="1">
      <alignment horizontal="center"/>
    </xf>
    <xf numFmtId="167" fontId="2" fillId="0" borderId="6" xfId="0" applyNumberFormat="1" applyFont="1" applyBorder="1" applyAlignment="1">
      <alignment horizontal="center"/>
    </xf>
    <xf numFmtId="167" fontId="2" fillId="0" borderId="7" xfId="0" applyNumberFormat="1" applyFont="1" applyBorder="1" applyAlignment="1">
      <alignment horizontal="center"/>
    </xf>
    <xf numFmtId="0" fontId="3" fillId="2" borderId="11" xfId="0" applyFont="1" applyFill="1" applyBorder="1" applyAlignment="1">
      <alignment horizontal="center" vertical="center"/>
    </xf>
    <xf numFmtId="0" fontId="0" fillId="2" borderId="5" xfId="0" applyFill="1" applyBorder="1" applyAlignment="1">
      <alignment horizontal="center" vertical="center"/>
    </xf>
    <xf numFmtId="0" fontId="10" fillId="2" borderId="9" xfId="0" applyFont="1" applyFill="1" applyBorder="1" applyAlignment="1">
      <alignment horizontal="center" vertical="center"/>
    </xf>
    <xf numFmtId="0" fontId="6" fillId="6" borderId="10" xfId="0" applyFont="1" applyFill="1" applyBorder="1" applyAlignment="1">
      <alignment horizontal="left"/>
    </xf>
    <xf numFmtId="0" fontId="2" fillId="6" borderId="0" xfId="0" applyFont="1" applyFill="1" applyAlignment="1">
      <alignment vertical="center" wrapText="1"/>
    </xf>
    <xf numFmtId="166" fontId="2" fillId="6" borderId="0" xfId="0" applyNumberFormat="1" applyFont="1" applyFill="1" applyAlignment="1">
      <alignment horizontal="center"/>
    </xf>
    <xf numFmtId="10" fontId="9" fillId="6" borderId="6" xfId="0" applyNumberFormat="1" applyFont="1" applyFill="1" applyBorder="1" applyAlignment="1">
      <alignment horizontal="center" vertical="center"/>
    </xf>
    <xf numFmtId="0" fontId="6" fillId="7" borderId="10" xfId="0" applyFont="1" applyFill="1" applyBorder="1" applyAlignment="1">
      <alignment horizontal="left"/>
    </xf>
    <xf numFmtId="0" fontId="2" fillId="7" borderId="0" xfId="0" applyFont="1" applyFill="1" applyAlignment="1">
      <alignment vertical="center" wrapText="1"/>
    </xf>
    <xf numFmtId="166" fontId="2" fillId="7" borderId="0" xfId="0" applyNumberFormat="1" applyFont="1" applyFill="1" applyAlignment="1">
      <alignment horizontal="center"/>
    </xf>
    <xf numFmtId="10" fontId="9" fillId="7" borderId="6" xfId="0" applyNumberFormat="1" applyFont="1" applyFill="1" applyBorder="1" applyAlignment="1">
      <alignment horizontal="center" vertical="center"/>
    </xf>
    <xf numFmtId="0" fontId="2" fillId="3" borderId="0" xfId="0" applyFont="1" applyFill="1"/>
    <xf numFmtId="0" fontId="2" fillId="0" borderId="0" xfId="0" applyFont="1" applyAlignment="1">
      <alignment horizontal="left"/>
    </xf>
    <xf numFmtId="0" fontId="2" fillId="0" borderId="0" xfId="0" applyFont="1"/>
    <xf numFmtId="0" fontId="6" fillId="8" borderId="10" xfId="0" applyFont="1" applyFill="1" applyBorder="1" applyAlignment="1">
      <alignment horizontal="left"/>
    </xf>
    <xf numFmtId="0" fontId="2" fillId="8" borderId="0" xfId="0" applyFont="1" applyFill="1" applyAlignment="1">
      <alignment vertical="center" wrapText="1"/>
    </xf>
    <xf numFmtId="166" fontId="2" fillId="8" borderId="0" xfId="0" applyNumberFormat="1" applyFont="1" applyFill="1" applyAlignment="1">
      <alignment horizontal="center"/>
    </xf>
    <xf numFmtId="10" fontId="9" fillId="8" borderId="6" xfId="0" applyNumberFormat="1" applyFont="1" applyFill="1" applyBorder="1" applyAlignment="1">
      <alignment horizontal="center" vertical="center"/>
    </xf>
    <xf numFmtId="0" fontId="11" fillId="0" borderId="0" xfId="0" applyFont="1"/>
    <xf numFmtId="165" fontId="2" fillId="0" borderId="0" xfId="1" applyNumberFormat="1" applyFont="1" applyFill="1" applyBorder="1" applyAlignment="1">
      <alignment horizontal="center" vertical="center"/>
    </xf>
    <xf numFmtId="3" fontId="2" fillId="0" borderId="0" xfId="2" applyFont="1"/>
    <xf numFmtId="165" fontId="11" fillId="0" borderId="6" xfId="0" applyNumberFormat="1" applyFont="1" applyBorder="1" applyAlignment="1">
      <alignment horizontal="center" vertical="center"/>
    </xf>
    <xf numFmtId="165" fontId="2" fillId="0" borderId="0" xfId="0" applyNumberFormat="1" applyFont="1" applyAlignment="1">
      <alignment horizontal="center"/>
    </xf>
    <xf numFmtId="165" fontId="2" fillId="0" borderId="0" xfId="0" applyNumberFormat="1" applyFont="1" applyAlignment="1">
      <alignment horizontal="center" vertical="center"/>
    </xf>
    <xf numFmtId="0" fontId="0" fillId="0" borderId="6" xfId="0" applyBorder="1"/>
    <xf numFmtId="0" fontId="6" fillId="0" borderId="0" xfId="3" applyFont="1"/>
    <xf numFmtId="0" fontId="2" fillId="0" borderId="0" xfId="3" applyFont="1"/>
    <xf numFmtId="0" fontId="2" fillId="0" borderId="0" xfId="4" applyFont="1" applyAlignment="1">
      <alignment horizontal="left"/>
    </xf>
    <xf numFmtId="168" fontId="2" fillId="0" borderId="0" xfId="0" applyNumberFormat="1" applyFont="1" applyAlignment="1">
      <alignment horizontal="center" vertical="center"/>
    </xf>
    <xf numFmtId="0" fontId="9" fillId="3" borderId="10" xfId="0" applyFont="1" applyFill="1" applyBorder="1"/>
    <xf numFmtId="0" fontId="2" fillId="0" borderId="0" xfId="0" applyFont="1" applyAlignment="1">
      <alignment vertical="center"/>
    </xf>
    <xf numFmtId="3" fontId="2" fillId="0" borderId="8" xfId="2" applyFont="1" applyBorder="1"/>
    <xf numFmtId="165" fontId="2" fillId="0" borderId="8" xfId="1" applyNumberFormat="1" applyFont="1" applyFill="1" applyBorder="1" applyAlignment="1">
      <alignment horizontal="center"/>
    </xf>
    <xf numFmtId="165" fontId="2" fillId="0" borderId="7" xfId="1" applyNumberFormat="1" applyFont="1" applyFill="1" applyBorder="1" applyAlignment="1">
      <alignment horizontal="center"/>
    </xf>
    <xf numFmtId="0" fontId="6" fillId="9" borderId="10" xfId="0" applyFont="1" applyFill="1" applyBorder="1" applyAlignment="1">
      <alignment horizontal="left"/>
    </xf>
    <xf numFmtId="0" fontId="2" fillId="9" borderId="0" xfId="0" applyFont="1" applyFill="1" applyAlignment="1">
      <alignment vertical="center" wrapText="1"/>
    </xf>
    <xf numFmtId="166" fontId="2" fillId="9" borderId="0" xfId="0" applyNumberFormat="1" applyFont="1" applyFill="1" applyAlignment="1">
      <alignment horizontal="center"/>
    </xf>
    <xf numFmtId="10" fontId="9" fillId="9" borderId="6" xfId="0" applyNumberFormat="1" applyFont="1" applyFill="1" applyBorder="1" applyAlignment="1">
      <alignment horizontal="center" vertical="center"/>
    </xf>
    <xf numFmtId="0" fontId="2" fillId="0" borderId="8" xfId="0" applyFont="1" applyBorder="1" applyAlignment="1">
      <alignment horizontal="left"/>
    </xf>
    <xf numFmtId="8" fontId="2" fillId="0" borderId="0" xfId="0" applyNumberFormat="1" applyFont="1" applyAlignment="1">
      <alignment horizontal="center"/>
    </xf>
    <xf numFmtId="8" fontId="2" fillId="0" borderId="6" xfId="0" applyNumberFormat="1" applyFont="1" applyBorder="1" applyAlignment="1">
      <alignment horizontal="center"/>
    </xf>
    <xf numFmtId="0" fontId="0" fillId="0" borderId="8" xfId="0" applyBorder="1"/>
    <xf numFmtId="0" fontId="0" fillId="0" borderId="7" xfId="0" applyBorder="1"/>
    <xf numFmtId="0" fontId="6" fillId="10" borderId="10" xfId="0" applyFont="1" applyFill="1" applyBorder="1" applyAlignment="1">
      <alignment horizontal="left"/>
    </xf>
    <xf numFmtId="0" fontId="2" fillId="10" borderId="0" xfId="0" applyFont="1" applyFill="1" applyAlignment="1">
      <alignment vertical="center" wrapText="1"/>
    </xf>
    <xf numFmtId="166" fontId="2" fillId="10" borderId="0" xfId="0" applyNumberFormat="1" applyFont="1" applyFill="1" applyAlignment="1">
      <alignment horizontal="center"/>
    </xf>
    <xf numFmtId="10" fontId="9" fillId="10" borderId="6" xfId="0" applyNumberFormat="1" applyFont="1" applyFill="1" applyBorder="1" applyAlignment="1">
      <alignment horizontal="center" vertical="center"/>
    </xf>
    <xf numFmtId="0" fontId="6" fillId="0" borderId="12" xfId="0" applyFont="1" applyBorder="1" applyAlignment="1">
      <alignment horizontal="left"/>
    </xf>
    <xf numFmtId="0" fontId="6" fillId="0" borderId="0" xfId="0" applyFont="1"/>
    <xf numFmtId="166" fontId="6" fillId="0" borderId="0" xfId="0" applyNumberFormat="1" applyFont="1" applyAlignment="1">
      <alignment horizontal="center"/>
    </xf>
    <xf numFmtId="166" fontId="6" fillId="0" borderId="6" xfId="0" applyNumberFormat="1" applyFont="1" applyBorder="1" applyAlignment="1">
      <alignment horizontal="center"/>
    </xf>
    <xf numFmtId="0" fontId="6" fillId="0" borderId="12" xfId="0" applyFont="1" applyBorder="1"/>
    <xf numFmtId="0" fontId="6" fillId="0" borderId="0" xfId="0" applyFont="1" applyAlignment="1">
      <alignment horizontal="left"/>
    </xf>
    <xf numFmtId="0" fontId="15" fillId="0" borderId="0" xfId="0" applyFont="1" applyAlignment="1">
      <alignment wrapText="1"/>
    </xf>
    <xf numFmtId="167" fontId="2" fillId="0" borderId="0" xfId="0" applyNumberFormat="1" applyFont="1" applyAlignment="1">
      <alignment horizontal="center" vertical="center"/>
    </xf>
    <xf numFmtId="0" fontId="6" fillId="11" borderId="10" xfId="0" applyFont="1" applyFill="1" applyBorder="1" applyAlignment="1">
      <alignment horizontal="left"/>
    </xf>
    <xf numFmtId="0" fontId="2" fillId="11" borderId="0" xfId="0" applyFont="1" applyFill="1" applyAlignment="1">
      <alignment vertical="center" wrapText="1"/>
    </xf>
    <xf numFmtId="166" fontId="2" fillId="11" borderId="0" xfId="0" applyNumberFormat="1" applyFont="1" applyFill="1" applyAlignment="1">
      <alignment horizontal="center"/>
    </xf>
    <xf numFmtId="10" fontId="9" fillId="11" borderId="6" xfId="0" applyNumberFormat="1" applyFont="1" applyFill="1" applyBorder="1" applyAlignment="1">
      <alignment horizontal="center" vertical="center"/>
    </xf>
    <xf numFmtId="167" fontId="2" fillId="0" borderId="6" xfId="0" applyNumberFormat="1" applyFont="1" applyBorder="1" applyAlignment="1">
      <alignment horizontal="center" vertical="center"/>
    </xf>
    <xf numFmtId="0" fontId="6" fillId="12" borderId="10" xfId="0" applyFont="1" applyFill="1" applyBorder="1" applyAlignment="1">
      <alignment horizontal="left"/>
    </xf>
    <xf numFmtId="166" fontId="2" fillId="12" borderId="0" xfId="0" applyNumberFormat="1" applyFont="1" applyFill="1" applyAlignment="1">
      <alignment horizontal="center"/>
    </xf>
    <xf numFmtId="10" fontId="9" fillId="12" borderId="6" xfId="0" applyNumberFormat="1" applyFont="1" applyFill="1" applyBorder="1" applyAlignment="1">
      <alignment horizontal="center" vertical="center"/>
    </xf>
    <xf numFmtId="0" fontId="6" fillId="13" borderId="10" xfId="0" applyFont="1" applyFill="1" applyBorder="1" applyAlignment="1">
      <alignment horizontal="left"/>
    </xf>
    <xf numFmtId="0" fontId="2" fillId="13" borderId="0" xfId="0" applyFont="1" applyFill="1" applyAlignment="1">
      <alignment vertical="center" wrapText="1"/>
    </xf>
    <xf numFmtId="166" fontId="2" fillId="13" borderId="0" xfId="0" applyNumberFormat="1" applyFont="1" applyFill="1" applyAlignment="1">
      <alignment horizontal="center"/>
    </xf>
    <xf numFmtId="10" fontId="9" fillId="13" borderId="6" xfId="0" applyNumberFormat="1" applyFont="1" applyFill="1" applyBorder="1" applyAlignment="1">
      <alignment horizontal="center" vertical="center"/>
    </xf>
    <xf numFmtId="49" fontId="2" fillId="0" borderId="0" xfId="0" applyNumberFormat="1" applyFont="1" applyAlignment="1">
      <alignment horizontal="left"/>
    </xf>
    <xf numFmtId="49" fontId="2" fillId="0" borderId="0" xfId="0" applyNumberFormat="1" applyFont="1" applyAlignment="1">
      <alignment horizontal="left" wrapText="1"/>
    </xf>
    <xf numFmtId="169" fontId="6" fillId="0" borderId="0" xfId="0" applyNumberFormat="1" applyFont="1" applyAlignment="1">
      <alignment horizontal="center" vertical="center"/>
    </xf>
    <xf numFmtId="0" fontId="6" fillId="0" borderId="0" xfId="9" applyFont="1" applyAlignment="1"/>
    <xf numFmtId="0" fontId="6" fillId="0" borderId="0" xfId="0" applyFont="1" applyAlignment="1">
      <alignment horizontal="left" vertical="center"/>
    </xf>
    <xf numFmtId="169" fontId="6" fillId="0" borderId="6" xfId="0" applyNumberFormat="1" applyFont="1" applyBorder="1" applyAlignment="1">
      <alignment horizontal="center" vertical="center"/>
    </xf>
    <xf numFmtId="10" fontId="9" fillId="9" borderId="0" xfId="0" applyNumberFormat="1" applyFont="1" applyFill="1" applyAlignment="1">
      <alignment horizontal="center" vertical="center"/>
    </xf>
    <xf numFmtId="4" fontId="6" fillId="0" borderId="0" xfId="11" applyNumberFormat="1" applyFont="1" applyAlignment="1">
      <alignment horizontal="left" vertical="center"/>
    </xf>
    <xf numFmtId="167" fontId="2" fillId="0" borderId="6" xfId="0" applyNumberFormat="1" applyFont="1" applyBorder="1" applyAlignment="1">
      <alignment horizontal="center" vertical="center" wrapText="1"/>
    </xf>
    <xf numFmtId="0" fontId="6" fillId="14" borderId="10" xfId="0" applyFont="1" applyFill="1" applyBorder="1" applyAlignment="1">
      <alignment horizontal="left"/>
    </xf>
    <xf numFmtId="0" fontId="2" fillId="14" borderId="0" xfId="0" applyFont="1" applyFill="1" applyAlignment="1">
      <alignment vertical="center" wrapText="1"/>
    </xf>
    <xf numFmtId="166" fontId="2" fillId="14" borderId="0" xfId="0" applyNumberFormat="1" applyFont="1" applyFill="1" applyAlignment="1">
      <alignment horizontal="center"/>
    </xf>
    <xf numFmtId="10" fontId="9" fillId="14" borderId="6" xfId="0" applyNumberFormat="1" applyFont="1" applyFill="1" applyBorder="1" applyAlignment="1">
      <alignment horizontal="center" vertical="center"/>
    </xf>
    <xf numFmtId="4" fontId="4" fillId="4" borderId="0" xfId="0" applyNumberFormat="1" applyFont="1" applyFill="1" applyAlignment="1">
      <alignment horizontal="center" vertical="center" wrapText="1"/>
    </xf>
    <xf numFmtId="10" fontId="9" fillId="12" borderId="0" xfId="0" applyNumberFormat="1" applyFont="1" applyFill="1" applyAlignment="1">
      <alignment horizontal="center" vertical="center"/>
    </xf>
    <xf numFmtId="10" fontId="9" fillId="14" borderId="0" xfId="0" applyNumberFormat="1" applyFont="1" applyFill="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0" fillId="2" borderId="6" xfId="0" applyFill="1" applyBorder="1" applyAlignment="1">
      <alignment horizontal="center"/>
    </xf>
    <xf numFmtId="4" fontId="6" fillId="0" borderId="12" xfId="11" applyNumberFormat="1" applyFont="1" applyBorder="1" applyAlignment="1">
      <alignment horizontal="left" vertical="center"/>
    </xf>
    <xf numFmtId="0" fontId="6" fillId="0" borderId="0" xfId="11" applyFont="1" applyAlignment="1">
      <alignment vertical="center"/>
    </xf>
    <xf numFmtId="0" fontId="20" fillId="12" borderId="0" xfId="0" applyFont="1" applyFill="1" applyAlignment="1">
      <alignment horizontal="center" vertical="center" wrapText="1"/>
    </xf>
    <xf numFmtId="166" fontId="6" fillId="0" borderId="8" xfId="0" applyNumberFormat="1" applyFont="1" applyBorder="1" applyAlignment="1">
      <alignment horizontal="center"/>
    </xf>
    <xf numFmtId="0" fontId="6" fillId="15" borderId="10" xfId="0" applyFont="1" applyFill="1" applyBorder="1" applyAlignment="1">
      <alignment horizontal="left"/>
    </xf>
    <xf numFmtId="0" fontId="2" fillId="15" borderId="0" xfId="0" applyFont="1" applyFill="1" applyAlignment="1">
      <alignment vertical="center" wrapText="1"/>
    </xf>
    <xf numFmtId="166" fontId="2" fillId="15" borderId="0" xfId="0" applyNumberFormat="1" applyFont="1" applyFill="1" applyAlignment="1">
      <alignment horizontal="center"/>
    </xf>
    <xf numFmtId="10" fontId="9" fillId="15" borderId="6" xfId="0" applyNumberFormat="1" applyFont="1" applyFill="1" applyBorder="1" applyAlignment="1">
      <alignment horizontal="center" vertical="center"/>
    </xf>
    <xf numFmtId="0" fontId="2" fillId="0" borderId="13" xfId="0" applyFont="1" applyBorder="1" applyAlignment="1">
      <alignment horizontal="left"/>
    </xf>
    <xf numFmtId="170" fontId="6" fillId="0" borderId="14" xfId="10" applyNumberFormat="1" applyFont="1" applyBorder="1" applyAlignment="1">
      <alignment horizontal="center"/>
    </xf>
    <xf numFmtId="0" fontId="2" fillId="0" borderId="12" xfId="0" applyFont="1" applyBorder="1" applyAlignment="1">
      <alignment horizontal="left"/>
    </xf>
    <xf numFmtId="0" fontId="11" fillId="0" borderId="0" xfId="0" applyFont="1" applyAlignment="1">
      <alignment wrapText="1"/>
    </xf>
    <xf numFmtId="167" fontId="11" fillId="0" borderId="0" xfId="0" applyNumberFormat="1" applyFont="1" applyAlignment="1">
      <alignment horizontal="center" wrapText="1"/>
    </xf>
    <xf numFmtId="167" fontId="11" fillId="0" borderId="0" xfId="0" applyNumberFormat="1" applyFont="1" applyAlignment="1">
      <alignment horizontal="center"/>
    </xf>
    <xf numFmtId="0" fontId="6" fillId="0" borderId="10" xfId="0" applyFont="1" applyBorder="1" applyAlignment="1">
      <alignment horizontal="left"/>
    </xf>
    <xf numFmtId="166" fontId="2" fillId="0" borderId="6" xfId="0" applyNumberFormat="1" applyFont="1" applyBorder="1" applyAlignment="1">
      <alignment horizontal="center"/>
    </xf>
    <xf numFmtId="0" fontId="24" fillId="0" borderId="0" xfId="0" applyFont="1" applyAlignment="1">
      <alignment horizontal="center"/>
    </xf>
    <xf numFmtId="0" fontId="7" fillId="0" borderId="0" xfId="0" applyFont="1"/>
    <xf numFmtId="165" fontId="7" fillId="0" borderId="0" xfId="0" applyNumberFormat="1" applyFont="1" applyAlignment="1">
      <alignment horizontal="left"/>
    </xf>
    <xf numFmtId="0" fontId="25" fillId="0" borderId="0" xfId="0" applyFont="1"/>
    <xf numFmtId="0" fontId="26" fillId="0" borderId="0" xfId="0" applyFont="1"/>
    <xf numFmtId="0" fontId="6" fillId="16" borderId="10" xfId="0" applyFont="1" applyFill="1" applyBorder="1" applyAlignment="1">
      <alignment horizontal="left"/>
    </xf>
    <xf numFmtId="0" fontId="2" fillId="16" borderId="0" xfId="0" applyFont="1" applyFill="1" applyAlignment="1">
      <alignment vertical="center" wrapText="1"/>
    </xf>
    <xf numFmtId="166" fontId="2" fillId="16" borderId="0" xfId="0" applyNumberFormat="1" applyFont="1" applyFill="1" applyAlignment="1">
      <alignment horizontal="center"/>
    </xf>
    <xf numFmtId="10" fontId="9" fillId="16" borderId="6" xfId="0" applyNumberFormat="1" applyFont="1" applyFill="1" applyBorder="1" applyAlignment="1">
      <alignment horizontal="center" vertical="center"/>
    </xf>
    <xf numFmtId="0" fontId="27" fillId="0" borderId="0" xfId="0" applyFont="1"/>
    <xf numFmtId="0" fontId="6" fillId="17" borderId="10" xfId="0" applyFont="1" applyFill="1" applyBorder="1" applyAlignment="1">
      <alignment horizontal="left"/>
    </xf>
    <xf numFmtId="0" fontId="2" fillId="17" borderId="0" xfId="0" applyFont="1" applyFill="1" applyAlignment="1">
      <alignment vertical="center" wrapText="1"/>
    </xf>
    <xf numFmtId="166" fontId="2" fillId="17" borderId="0" xfId="0" applyNumberFormat="1" applyFont="1" applyFill="1" applyAlignment="1">
      <alignment horizontal="center"/>
    </xf>
    <xf numFmtId="10" fontId="9" fillId="17" borderId="6" xfId="0" applyNumberFormat="1" applyFont="1" applyFill="1" applyBorder="1" applyAlignment="1">
      <alignment horizontal="center" vertical="center"/>
    </xf>
    <xf numFmtId="0" fontId="28" fillId="0" borderId="0" xfId="0" applyFont="1" applyAlignment="1">
      <alignment horizontal="left"/>
    </xf>
    <xf numFmtId="0" fontId="28" fillId="0" borderId="8" xfId="0" applyFont="1" applyBorder="1" applyAlignment="1">
      <alignment horizontal="left"/>
    </xf>
    <xf numFmtId="0" fontId="2" fillId="0" borderId="8" xfId="0" applyFont="1" applyBorder="1"/>
    <xf numFmtId="0" fontId="2" fillId="0" borderId="12" xfId="0" applyFont="1" applyBorder="1" applyAlignment="1">
      <alignment vertical="center" wrapText="1"/>
    </xf>
    <xf numFmtId="0" fontId="2" fillId="0" borderId="0" xfId="0" applyFont="1" applyAlignment="1">
      <alignment vertical="center" wrapText="1"/>
    </xf>
    <xf numFmtId="167" fontId="2" fillId="0" borderId="0" xfId="0" applyNumberFormat="1" applyFont="1" applyAlignment="1">
      <alignment horizontal="center" wrapText="1"/>
    </xf>
    <xf numFmtId="167" fontId="6" fillId="0" borderId="6" xfId="0" applyNumberFormat="1" applyFont="1" applyBorder="1" applyAlignment="1">
      <alignment horizontal="center"/>
    </xf>
    <xf numFmtId="0" fontId="30" fillId="2" borderId="3" xfId="19" applyFont="1" applyFill="1" applyBorder="1" applyAlignment="1">
      <alignment horizontal="center" vertical="center"/>
    </xf>
    <xf numFmtId="0" fontId="0" fillId="2" borderId="15" xfId="0" applyFill="1" applyBorder="1"/>
    <xf numFmtId="0" fontId="30" fillId="2" borderId="16" xfId="19" applyFont="1" applyFill="1" applyBorder="1" applyAlignment="1">
      <alignment horizontal="center" vertical="center"/>
    </xf>
    <xf numFmtId="0" fontId="2" fillId="2" borderId="17" xfId="0" applyFont="1" applyFill="1" applyBorder="1" applyAlignment="1">
      <alignment horizontal="left" vertical="center"/>
    </xf>
    <xf numFmtId="0" fontId="6" fillId="18" borderId="10" xfId="0" applyFont="1" applyFill="1" applyBorder="1" applyAlignment="1">
      <alignment horizontal="left"/>
    </xf>
    <xf numFmtId="0" fontId="2" fillId="18" borderId="0" xfId="0" applyFont="1" applyFill="1" applyAlignment="1">
      <alignment vertical="center" wrapText="1"/>
    </xf>
    <xf numFmtId="166" fontId="2" fillId="18" borderId="0" xfId="0" applyNumberFormat="1" applyFont="1" applyFill="1" applyAlignment="1">
      <alignment horizontal="center"/>
    </xf>
    <xf numFmtId="10" fontId="9" fillId="18" borderId="6" xfId="0" applyNumberFormat="1" applyFont="1" applyFill="1" applyBorder="1" applyAlignment="1">
      <alignment horizontal="center" vertical="center"/>
    </xf>
    <xf numFmtId="0" fontId="6" fillId="19" borderId="10" xfId="0" applyFont="1" applyFill="1" applyBorder="1" applyAlignment="1">
      <alignment horizontal="left"/>
    </xf>
    <xf numFmtId="0" fontId="2" fillId="19" borderId="0" xfId="0" applyFont="1" applyFill="1" applyAlignment="1">
      <alignment vertical="center" wrapText="1"/>
    </xf>
    <xf numFmtId="166" fontId="2" fillId="19" borderId="0" xfId="0" applyNumberFormat="1" applyFont="1" applyFill="1" applyAlignment="1">
      <alignment horizontal="center"/>
    </xf>
    <xf numFmtId="10" fontId="9" fillId="19" borderId="6" xfId="0" applyNumberFormat="1" applyFont="1" applyFill="1" applyBorder="1" applyAlignment="1">
      <alignment horizontal="center" vertical="center"/>
    </xf>
    <xf numFmtId="3" fontId="24" fillId="0" borderId="0" xfId="2" applyFont="1" applyAlignment="1">
      <alignment vertical="center"/>
    </xf>
    <xf numFmtId="1" fontId="32" fillId="0" borderId="0" xfId="22" applyNumberFormat="1" applyFont="1" applyAlignment="1">
      <alignment horizontal="left"/>
    </xf>
    <xf numFmtId="4" fontId="0" fillId="0" borderId="0" xfId="0" applyNumberFormat="1" applyAlignment="1">
      <alignment horizontal="left"/>
    </xf>
    <xf numFmtId="0" fontId="21" fillId="0" borderId="0" xfId="0" applyFont="1" applyAlignment="1">
      <alignment horizontal="center" vertical="center"/>
    </xf>
    <xf numFmtId="1" fontId="32" fillId="0" borderId="0" xfId="4" applyNumberFormat="1" applyFont="1" applyAlignment="1">
      <alignment horizontal="center"/>
    </xf>
    <xf numFmtId="0" fontId="32" fillId="0" borderId="0" xfId="0" applyFont="1"/>
    <xf numFmtId="0" fontId="6" fillId="20" borderId="10" xfId="0" applyFont="1" applyFill="1" applyBorder="1" applyAlignment="1">
      <alignment horizontal="left"/>
    </xf>
    <xf numFmtId="0" fontId="2" fillId="20" borderId="0" xfId="0" applyFont="1" applyFill="1" applyAlignment="1">
      <alignment vertical="center" wrapText="1"/>
    </xf>
    <xf numFmtId="166" fontId="2" fillId="20" borderId="0" xfId="0" applyNumberFormat="1" applyFont="1" applyFill="1" applyAlignment="1">
      <alignment horizontal="center"/>
    </xf>
    <xf numFmtId="10" fontId="9" fillId="20" borderId="6" xfId="0" applyNumberFormat="1" applyFont="1" applyFill="1" applyBorder="1" applyAlignment="1">
      <alignment horizontal="center" vertical="center"/>
    </xf>
    <xf numFmtId="0" fontId="6" fillId="21" borderId="10" xfId="0" applyFont="1" applyFill="1" applyBorder="1" applyAlignment="1">
      <alignment horizontal="left"/>
    </xf>
    <xf numFmtId="0" fontId="2" fillId="21" borderId="0" xfId="0" applyFont="1" applyFill="1" applyAlignment="1">
      <alignment vertical="center" wrapText="1"/>
    </xf>
    <xf numFmtId="166" fontId="2" fillId="21" borderId="0" xfId="0" applyNumberFormat="1" applyFont="1" applyFill="1" applyAlignment="1">
      <alignment horizontal="center"/>
    </xf>
    <xf numFmtId="10" fontId="9" fillId="21" borderId="6" xfId="0" applyNumberFormat="1" applyFont="1" applyFill="1" applyBorder="1" applyAlignment="1">
      <alignment horizontal="center" vertical="center"/>
    </xf>
    <xf numFmtId="0" fontId="1" fillId="22" borderId="4" xfId="0" applyFont="1" applyFill="1" applyBorder="1" applyAlignment="1">
      <alignment horizontal="center" vertical="center"/>
    </xf>
    <xf numFmtId="0" fontId="1" fillId="22" borderId="3" xfId="0" applyFont="1" applyFill="1" applyBorder="1" applyAlignment="1">
      <alignment horizontal="center" vertical="center"/>
    </xf>
    <xf numFmtId="0" fontId="1" fillId="22" borderId="2" xfId="0" applyFont="1" applyFill="1" applyBorder="1" applyAlignment="1">
      <alignment horizontal="center" vertical="center"/>
    </xf>
    <xf numFmtId="0" fontId="0" fillId="0" borderId="0" xfId="0" applyAlignment="1">
      <alignment wrapText="1"/>
    </xf>
    <xf numFmtId="167" fontId="2" fillId="0" borderId="8" xfId="0" applyNumberFormat="1" applyFont="1" applyBorder="1" applyAlignment="1">
      <alignment horizontal="center" vertical="center"/>
    </xf>
    <xf numFmtId="0" fontId="33" fillId="0" borderId="0" xfId="0" applyFont="1"/>
    <xf numFmtId="167" fontId="2" fillId="0" borderId="6" xfId="0" applyNumberFormat="1" applyFont="1" applyBorder="1" applyAlignment="1">
      <alignment horizontal="center" wrapText="1"/>
    </xf>
    <xf numFmtId="167" fontId="2" fillId="0" borderId="6" xfId="0" applyNumberFormat="1" applyFont="1" applyBorder="1" applyAlignment="1">
      <alignment vertical="center" wrapText="1"/>
    </xf>
    <xf numFmtId="0" fontId="17" fillId="0" borderId="8" xfId="0" applyFont="1" applyBorder="1" applyAlignment="1">
      <alignment horizontal="left"/>
    </xf>
    <xf numFmtId="0" fontId="9" fillId="0" borderId="0" xfId="0" applyFont="1"/>
    <xf numFmtId="171" fontId="34" fillId="23" borderId="0" xfId="0" applyNumberFormat="1" applyFont="1" applyFill="1" applyAlignment="1">
      <alignment vertical="top" wrapText="1" readingOrder="1"/>
    </xf>
    <xf numFmtId="0" fontId="0" fillId="0" borderId="1"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22" borderId="26" xfId="0" applyFill="1" applyBorder="1" applyAlignment="1">
      <alignment horizontal="center"/>
    </xf>
    <xf numFmtId="0" fontId="0" fillId="22" borderId="27" xfId="0" applyFill="1" applyBorder="1" applyAlignment="1">
      <alignment horizontal="center"/>
    </xf>
    <xf numFmtId="0" fontId="0" fillId="22" borderId="16" xfId="0" applyFill="1" applyBorder="1" applyAlignment="1">
      <alignment horizontal="center"/>
    </xf>
    <xf numFmtId="0" fontId="0" fillId="22" borderId="28" xfId="0" applyFill="1" applyBorder="1" applyAlignment="1">
      <alignment horizontal="center"/>
    </xf>
    <xf numFmtId="0" fontId="0" fillId="22" borderId="0" xfId="0" applyFill="1" applyAlignment="1">
      <alignment horizontal="center"/>
    </xf>
    <xf numFmtId="0" fontId="0" fillId="22" borderId="4" xfId="0" applyFill="1" applyBorder="1" applyAlignment="1">
      <alignment horizontal="center"/>
    </xf>
    <xf numFmtId="0" fontId="0" fillId="22" borderId="29" xfId="0" applyFill="1" applyBorder="1" applyAlignment="1">
      <alignment horizontal="center"/>
    </xf>
    <xf numFmtId="0" fontId="0" fillId="22" borderId="24" xfId="0" applyFill="1" applyBorder="1" applyAlignment="1">
      <alignment horizontal="center"/>
    </xf>
    <xf numFmtId="0" fontId="0" fillId="22" borderId="30" xfId="0" applyFill="1" applyBorder="1" applyAlignment="1">
      <alignment horizontal="center"/>
    </xf>
    <xf numFmtId="0" fontId="0" fillId="2" borderId="5" xfId="0" applyFill="1" applyBorder="1" applyAlignment="1">
      <alignment horizontal="center"/>
    </xf>
    <xf numFmtId="0" fontId="0" fillId="2" borderId="9" xfId="0" applyFill="1" applyBorder="1" applyAlignment="1">
      <alignment horizontal="center"/>
    </xf>
    <xf numFmtId="9" fontId="2" fillId="0" borderId="0" xfId="0" applyNumberFormat="1" applyFont="1" applyAlignment="1">
      <alignment horizontal="center"/>
    </xf>
    <xf numFmtId="9" fontId="2" fillId="0" borderId="6" xfId="0" applyNumberFormat="1" applyFont="1" applyBorder="1" applyAlignment="1">
      <alignment horizontal="center"/>
    </xf>
    <xf numFmtId="167" fontId="2" fillId="0" borderId="6" xfId="0" applyNumberFormat="1" applyFont="1" applyBorder="1" applyAlignment="1">
      <alignment horizontal="center" vertical="center" wrapText="1"/>
    </xf>
    <xf numFmtId="0" fontId="0" fillId="2" borderId="0" xfId="0" applyFill="1" applyAlignment="1">
      <alignment horizontal="center"/>
    </xf>
    <xf numFmtId="166" fontId="0" fillId="0" borderId="6" xfId="0" applyNumberFormat="1" applyBorder="1" applyAlignment="1">
      <alignment horizontal="center" vertical="center" wrapText="1"/>
    </xf>
    <xf numFmtId="166" fontId="6" fillId="0" borderId="6" xfId="0" applyNumberFormat="1" applyFont="1"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center" vertical="center"/>
    </xf>
  </cellXfs>
  <cellStyles count="26">
    <cellStyle name="Comma 2 2 2" xfId="20" xr:uid="{266DF598-5982-45D7-8C7B-F098544C619D}"/>
    <cellStyle name="Comma 2 3" xfId="6" xr:uid="{24015B02-4552-43B9-B9CF-9A8B0A103172}"/>
    <cellStyle name="Comma0 2" xfId="2" xr:uid="{2E1004D9-F979-4D0C-A5DB-54D0E8E26F82}"/>
    <cellStyle name="Comma0 2 2" xfId="25" xr:uid="{4070DB4D-D09D-449D-9055-A73A2CF34E91}"/>
    <cellStyle name="Currency 2" xfId="24" xr:uid="{6D6C86F2-D6B5-40EA-BDC8-218126756883}"/>
    <cellStyle name="Currency 3" xfId="5" xr:uid="{4257BBC1-2BD5-4B95-900F-A134FCAAA489}"/>
    <cellStyle name="Currency 9" xfId="17" xr:uid="{80F30B6E-CA0E-462E-AD15-741C8C97B324}"/>
    <cellStyle name="Lien hypertexte" xfId="19" builtinId="8"/>
    <cellStyle name="Milliers" xfId="1" builtinId="3"/>
    <cellStyle name="Monétaire" xfId="10" builtinId="4"/>
    <cellStyle name="Monétaire 6" xfId="23" xr:uid="{4093910F-790A-4882-A749-7151AC4C5DEC}"/>
    <cellStyle name="Normal" xfId="0" builtinId="0"/>
    <cellStyle name="Normal 10 10 2 2" xfId="9" xr:uid="{5A37A4CC-9C31-47E4-89E4-AF1E355FF9A4}"/>
    <cellStyle name="Normal 2" xfId="12" xr:uid="{5471DF71-BB07-4A64-BA11-48997FE55611}"/>
    <cellStyle name="Normal 2 2" xfId="7" xr:uid="{DAA2E57D-608E-437E-A6A5-C3DF17AB2EC2}"/>
    <cellStyle name="Normal 2 2 2 2" xfId="4" xr:uid="{64383D04-D70C-4D7F-B3A6-CC13CD528116}"/>
    <cellStyle name="Normal 2 2 2 2 2" xfId="21" xr:uid="{0D1947CD-032A-4F7F-94B6-AE80E63FEAC9}"/>
    <cellStyle name="Normal 2 5" xfId="22" xr:uid="{3A23C66F-B249-44C0-A2A8-683DD7D32BD0}"/>
    <cellStyle name="Normal 3" xfId="8" xr:uid="{8569D9AB-3B3B-45EF-86EA-85BE9A52BD84}"/>
    <cellStyle name="Normal 3 13 4" xfId="16" xr:uid="{3DD76A8F-C4B0-430E-AA08-C57EA0D06F70}"/>
    <cellStyle name="Normal 3 2 2 2 2" xfId="14" xr:uid="{B991E14B-BA54-42EB-B0E3-BE485588BB20}"/>
    <cellStyle name="Normal 3 5 4" xfId="13" xr:uid="{FBD5D99E-E422-40A9-85D5-4AED9AEFD4DA}"/>
    <cellStyle name="Normal 4" xfId="15" xr:uid="{BA42127C-CC8C-4EE7-BB8A-5DBA144C2643}"/>
    <cellStyle name="Normal 9" xfId="11" xr:uid="{B84CBF6D-5B58-47E6-A078-8B82A65D8E54}"/>
    <cellStyle name="Normal_SKU Detail Set-Up Request - Paint Shop Pro Photo X2 - July 20, 2007" xfId="3" xr:uid="{94C1F5C8-BE18-4AA8-8885-5A73B183E6BD}"/>
    <cellStyle name="Standard 3" xfId="18" xr:uid="{1520F003-C14E-4A1B-BA38-2DFA39C14642}"/>
  </cellStyles>
  <dxfs count="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8BEEC"/>
      <color rgb="FF0392C2"/>
      <color rgb="FF99B2E3"/>
      <color rgb="FFB482DA"/>
      <color rgb="FFF9F377"/>
      <color rgb="FFFED6F6"/>
      <color rgb="FFE8DD0A"/>
      <color rgb="FFF5C5A1"/>
      <color rgb="FFC3D2EF"/>
      <color rgb="FFADC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1.jpeg"/><Relationship Id="rId18" Type="http://schemas.openxmlformats.org/officeDocument/2006/relationships/hyperlink" Target="https://www.qbssoftware.com/fr/?lang=fr" TargetMode="External"/><Relationship Id="rId26" Type="http://schemas.openxmlformats.org/officeDocument/2006/relationships/hyperlink" Target="https://www.youtube.com/channel/UCkOS4zelijm947sJrFR1uQQ" TargetMode="External"/><Relationship Id="rId39" Type="http://schemas.openxmlformats.org/officeDocument/2006/relationships/image" Target="../media/image32.png"/><Relationship Id="rId21" Type="http://schemas.openxmlformats.org/officeDocument/2006/relationships/image" Target="../media/image17.png"/><Relationship Id="rId34" Type="http://schemas.openxmlformats.org/officeDocument/2006/relationships/image" Target="../media/image27.png"/><Relationship Id="rId42" Type="http://schemas.openxmlformats.org/officeDocument/2006/relationships/image" Target="../media/image35.png"/><Relationship Id="rId47" Type="http://schemas.openxmlformats.org/officeDocument/2006/relationships/image" Target="../media/image40.png"/><Relationship Id="rId7" Type="http://schemas.openxmlformats.org/officeDocument/2006/relationships/image" Target="../media/image5.png"/><Relationship Id="rId2" Type="http://schemas.openxmlformats.org/officeDocument/2006/relationships/image" Target="../media/image2.png"/><Relationship Id="rId16" Type="http://schemas.openxmlformats.org/officeDocument/2006/relationships/image" Target="../media/image14.jpeg"/><Relationship Id="rId29" Type="http://schemas.openxmlformats.org/officeDocument/2006/relationships/image" Target="../media/image22.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jpeg"/><Relationship Id="rId24" Type="http://schemas.openxmlformats.org/officeDocument/2006/relationships/hyperlink" Target="https://www.linkedin.com/company/qbsfrance/" TargetMode="External"/><Relationship Id="rId32" Type="http://schemas.openxmlformats.org/officeDocument/2006/relationships/image" Target="../media/image25.png"/><Relationship Id="rId37" Type="http://schemas.openxmlformats.org/officeDocument/2006/relationships/image" Target="../media/image30.png"/><Relationship Id="rId40" Type="http://schemas.openxmlformats.org/officeDocument/2006/relationships/image" Target="../media/image33.png"/><Relationship Id="rId45" Type="http://schemas.openxmlformats.org/officeDocument/2006/relationships/image" Target="../media/image38.png"/><Relationship Id="rId5" Type="http://schemas.openxmlformats.org/officeDocument/2006/relationships/hyperlink" Target="https://www.qbssoftware.com/fr/news/category/blog-fr/?lang=fr" TargetMode="External"/><Relationship Id="rId15" Type="http://schemas.openxmlformats.org/officeDocument/2006/relationships/image" Target="../media/image13.png"/><Relationship Id="rId23" Type="http://schemas.openxmlformats.org/officeDocument/2006/relationships/image" Target="../media/image18.png"/><Relationship Id="rId28" Type="http://schemas.openxmlformats.org/officeDocument/2006/relationships/image" Target="../media/image21.png"/><Relationship Id="rId36" Type="http://schemas.openxmlformats.org/officeDocument/2006/relationships/image" Target="../media/image29.png"/><Relationship Id="rId10" Type="http://schemas.openxmlformats.org/officeDocument/2006/relationships/image" Target="../media/image8.png"/><Relationship Id="rId19" Type="http://schemas.openxmlformats.org/officeDocument/2006/relationships/hyperlink" Target="https://www.planetmark.com/member/qbs-software/" TargetMode="External"/><Relationship Id="rId31" Type="http://schemas.openxmlformats.org/officeDocument/2006/relationships/image" Target="../media/image24.png"/><Relationship Id="rId44" Type="http://schemas.openxmlformats.org/officeDocument/2006/relationships/image" Target="../media/image37.png"/><Relationship Id="rId4" Type="http://schemas.openxmlformats.org/officeDocument/2006/relationships/hyperlink" Target="https://www.qbssoftware.com/fr/actualites/?lang=fr" TargetMode="External"/><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hyperlink" Target="https://twitter.com/qbs_france" TargetMode="External"/><Relationship Id="rId27" Type="http://schemas.openxmlformats.org/officeDocument/2006/relationships/image" Target="../media/image20.png"/><Relationship Id="rId30" Type="http://schemas.openxmlformats.org/officeDocument/2006/relationships/image" Target="../media/image23.png"/><Relationship Id="rId35" Type="http://schemas.openxmlformats.org/officeDocument/2006/relationships/image" Target="../media/image28.png"/><Relationship Id="rId43" Type="http://schemas.openxmlformats.org/officeDocument/2006/relationships/image" Target="../media/image36.png"/><Relationship Id="rId8" Type="http://schemas.openxmlformats.org/officeDocument/2006/relationships/image" Target="../media/image6.jpeg"/><Relationship Id="rId3" Type="http://schemas.openxmlformats.org/officeDocument/2006/relationships/image" Target="../media/image3.png"/><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19.png"/><Relationship Id="rId33" Type="http://schemas.openxmlformats.org/officeDocument/2006/relationships/image" Target="../media/image26.png"/><Relationship Id="rId38" Type="http://schemas.openxmlformats.org/officeDocument/2006/relationships/image" Target="../media/image31.svg"/><Relationship Id="rId46" Type="http://schemas.openxmlformats.org/officeDocument/2006/relationships/image" Target="../media/image39.svg"/><Relationship Id="rId20" Type="http://schemas.openxmlformats.org/officeDocument/2006/relationships/image" Target="../media/image16.png"/><Relationship Id="rId41" Type="http://schemas.openxmlformats.org/officeDocument/2006/relationships/image" Target="../media/image3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hyperlink" Target="#SOMMAIRE!A1"/></Relationships>
</file>

<file path=xl/drawings/_rels/drawing11.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hyperlink" Target="#SOMMAIRE!A1"/></Relationships>
</file>

<file path=xl/drawings/_rels/drawing12.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hyperlink" Target="#SOMMAIRE!A1"/></Relationships>
</file>

<file path=xl/drawings/_rels/drawing13.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hyperlink" Target="#SOMMAIRE!A1"/></Relationships>
</file>

<file path=xl/drawings/_rels/drawing14.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hyperlink" Target="#SOMMAIRE!A1"/></Relationships>
</file>

<file path=xl/drawings/_rels/drawing15.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hyperlink" Target="#SOMMAIRE!A1"/></Relationships>
</file>

<file path=xl/drawings/_rels/drawing16.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hyperlink" Target="#SOMMAIRE!A1"/></Relationships>
</file>

<file path=xl/drawings/_rels/drawing17.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hyperlink" Target="#SOMMAIRE!A1"/></Relationships>
</file>

<file path=xl/drawings/_rels/drawing18.xml.rels><?xml version="1.0" encoding="UTF-8" standalone="yes"?>
<Relationships xmlns="http://schemas.openxmlformats.org/package/2006/relationships"><Relationship Id="rId3" Type="http://schemas.openxmlformats.org/officeDocument/2006/relationships/image" Target="../media/image39.svg"/><Relationship Id="rId2" Type="http://schemas.openxmlformats.org/officeDocument/2006/relationships/image" Target="../media/image38.png"/><Relationship Id="rId1" Type="http://schemas.openxmlformats.org/officeDocument/2006/relationships/hyperlink" Target="#SOMMAIRE!A1"/></Relationships>
</file>

<file path=xl/drawings/_rels/drawing19.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hyperlink" Target="#SOMMAIRE!A1"/></Relationships>
</file>

<file path=xl/drawings/_rels/drawing2.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hyperlink" Target="#SOMMAIRE!A1"/></Relationships>
</file>

<file path=xl/drawings/_rels/drawing21.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hyperlink" Target="#SOMMAIRE!A1"/></Relationships>
</file>

<file path=xl/drawings/_rels/drawing22.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hyperlink" Target="#SOMMAIRE!A1"/></Relationships>
</file>

<file path=xl/drawings/_rels/drawing23.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hyperlink" Target="#SOMMAIRE!A1"/></Relationships>
</file>

<file path=xl/drawings/_rels/drawing24.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hyperlink" Target="#SOMMAIRE!A1"/></Relationships>
</file>

<file path=xl/drawings/_rels/drawing25.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hyperlink" Target="#SOMMAIRE!A1"/></Relationships>
</file>

<file path=xl/drawings/_rels/drawing26.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hyperlink" Target="#SOMMAIRE!A1"/></Relationships>
</file>

<file path=xl/drawings/_rels/drawing27.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hyperlink" Target="#SOMMAIRE!A1"/></Relationships>
</file>

<file path=xl/drawings/_rels/drawing28.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hyperlink" Target="#SOMMAIRE!A1"/></Relationships>
</file>

<file path=xl/drawings/_rels/drawing29.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SOMMAIRE!A1"/></Relationships>
</file>

<file path=xl/drawings/_rels/drawing30.xml.rels><?xml version="1.0" encoding="UTF-8" standalone="yes"?>
<Relationships xmlns="http://schemas.openxmlformats.org/package/2006/relationships"><Relationship Id="rId2" Type="http://schemas.openxmlformats.org/officeDocument/2006/relationships/image" Target="../media/image67.png"/><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hyperlink" Target="#SOMMAIRE!A1"/></Relationships>
</file>

<file path=xl/drawings/_rels/drawing5.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29.png"/><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hyperlink" Target="#SOMMAIRE!A1"/></Relationships>
</file>

<file path=xl/drawings/_rels/drawing9.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hyperlink" Target="#SOMMAIRE!A1"/></Relationships>
</file>

<file path=xl/drawings/drawing1.xml><?xml version="1.0" encoding="utf-8"?>
<xdr:wsDr xmlns:xdr="http://schemas.openxmlformats.org/drawingml/2006/spreadsheetDrawing" xmlns:a="http://schemas.openxmlformats.org/drawingml/2006/main">
  <xdr:twoCellAnchor>
    <xdr:from>
      <xdr:col>2</xdr:col>
      <xdr:colOff>1735725</xdr:colOff>
      <xdr:row>1</xdr:row>
      <xdr:rowOff>59736</xdr:rowOff>
    </xdr:from>
    <xdr:to>
      <xdr:col>10</xdr:col>
      <xdr:colOff>238125</xdr:colOff>
      <xdr:row>5</xdr:row>
      <xdr:rowOff>163423</xdr:rowOff>
    </xdr:to>
    <xdr:sp macro="" textlink="">
      <xdr:nvSpPr>
        <xdr:cNvPr id="5" name="ZoneTexte 4">
          <a:extLst>
            <a:ext uri="{FF2B5EF4-FFF2-40B4-BE49-F238E27FC236}">
              <a16:creationId xmlns:a16="http://schemas.microsoft.com/office/drawing/2014/main" id="{5E41A54E-35FB-428E-886C-7F7EF7744CBE}"/>
            </a:ext>
          </a:extLst>
        </xdr:cNvPr>
        <xdr:cNvSpPr txBox="1"/>
      </xdr:nvSpPr>
      <xdr:spPr>
        <a:xfrm>
          <a:off x="5364750" y="240711"/>
          <a:ext cx="10265775" cy="827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4400" b="1" i="0" u="none" strike="noStrike">
              <a:solidFill>
                <a:srgbClr val="0392C2"/>
              </a:solidFill>
              <a:effectLst/>
              <a:latin typeface="+mn-lt"/>
              <a:ea typeface="+mn-ea"/>
              <a:cs typeface="+mn-cs"/>
            </a:rPr>
            <a:t>Tarifs </a:t>
          </a:r>
          <a:r>
            <a:rPr lang="fr-FR" sz="4400" b="1" i="0" u="none" strike="noStrike" baseline="0">
              <a:solidFill>
                <a:srgbClr val="0392C2"/>
              </a:solidFill>
              <a:effectLst/>
              <a:latin typeface="+mn-lt"/>
              <a:ea typeface="+mn-ea"/>
              <a:cs typeface="+mn-cs"/>
            </a:rPr>
            <a:t>Revendeur   </a:t>
          </a:r>
          <a:r>
            <a:rPr lang="fr-FR" sz="4400" b="1" i="0" u="none" strike="noStrike">
              <a:solidFill>
                <a:srgbClr val="C00000"/>
              </a:solidFill>
              <a:effectLst/>
              <a:latin typeface="+mn-lt"/>
              <a:ea typeface="+mn-ea"/>
              <a:cs typeface="+mn-cs"/>
            </a:rPr>
            <a:t>AVRIL 2025</a:t>
          </a:r>
          <a:endParaRPr lang="en-US" sz="4400" b="1" i="0" u="none" strike="noStrike">
            <a:solidFill>
              <a:srgbClr val="C00000"/>
            </a:solidFill>
            <a:effectLst/>
            <a:latin typeface="+mn-lt"/>
            <a:ea typeface="+mn-ea"/>
            <a:cs typeface="+mn-cs"/>
          </a:endParaRPr>
        </a:p>
        <a:p>
          <a:pPr algn="l"/>
          <a:r>
            <a:rPr lang="fr-FR" sz="4400" b="1" i="0" u="none" strike="noStrike" baseline="0">
              <a:solidFill>
                <a:srgbClr val="5391BF"/>
              </a:solidFill>
              <a:effectLst/>
              <a:latin typeface="+mn-lt"/>
              <a:ea typeface="+mn-ea"/>
              <a:cs typeface="+mn-cs"/>
            </a:rPr>
            <a:t> </a:t>
          </a:r>
        </a:p>
      </xdr:txBody>
    </xdr:sp>
    <xdr:clientData/>
  </xdr:twoCellAnchor>
  <xdr:twoCellAnchor>
    <xdr:from>
      <xdr:col>1</xdr:col>
      <xdr:colOff>1525088</xdr:colOff>
      <xdr:row>1</xdr:row>
      <xdr:rowOff>111787</xdr:rowOff>
    </xdr:from>
    <xdr:to>
      <xdr:col>2</xdr:col>
      <xdr:colOff>1152254</xdr:colOff>
      <xdr:row>3</xdr:row>
      <xdr:rowOff>95250</xdr:rowOff>
    </xdr:to>
    <xdr:sp macro="" textlink="">
      <xdr:nvSpPr>
        <xdr:cNvPr id="7" name="ZoneTexte 6">
          <a:extLst>
            <a:ext uri="{FF2B5EF4-FFF2-40B4-BE49-F238E27FC236}">
              <a16:creationId xmlns:a16="http://schemas.microsoft.com/office/drawing/2014/main" id="{59B9C960-0489-4B65-8F67-A2F3F22122A3}"/>
            </a:ext>
          </a:extLst>
        </xdr:cNvPr>
        <xdr:cNvSpPr txBox="1"/>
      </xdr:nvSpPr>
      <xdr:spPr>
        <a:xfrm>
          <a:off x="2882401" y="873787"/>
          <a:ext cx="1794103" cy="364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fr-FR" sz="1400" b="0">
              <a:solidFill>
                <a:schemeClr val="tx1">
                  <a:lumMod val="65000"/>
                  <a:lumOff val="35000"/>
                </a:schemeClr>
              </a:solidFill>
              <a:effectLst/>
              <a:latin typeface="+mn-lt"/>
              <a:ea typeface="+mn-ea"/>
              <a:cs typeface="+mn-cs"/>
            </a:rPr>
            <a:t>sales@qbssoftware.fr</a:t>
          </a:r>
        </a:p>
      </xdr:txBody>
    </xdr:sp>
    <xdr:clientData/>
  </xdr:twoCellAnchor>
  <xdr:twoCellAnchor>
    <xdr:from>
      <xdr:col>1</xdr:col>
      <xdr:colOff>1069316</xdr:colOff>
      <xdr:row>0</xdr:row>
      <xdr:rowOff>0</xdr:rowOff>
    </xdr:from>
    <xdr:to>
      <xdr:col>2</xdr:col>
      <xdr:colOff>784111</xdr:colOff>
      <xdr:row>1</xdr:row>
      <xdr:rowOff>166688</xdr:rowOff>
    </xdr:to>
    <xdr:sp macro="" textlink="">
      <xdr:nvSpPr>
        <xdr:cNvPr id="8" name="ZoneTexte 7">
          <a:extLst>
            <a:ext uri="{FF2B5EF4-FFF2-40B4-BE49-F238E27FC236}">
              <a16:creationId xmlns:a16="http://schemas.microsoft.com/office/drawing/2014/main" id="{2D47DD03-3A4B-42F6-A253-1B891B5AB532}"/>
            </a:ext>
          </a:extLst>
        </xdr:cNvPr>
        <xdr:cNvSpPr txBox="1"/>
      </xdr:nvSpPr>
      <xdr:spPr>
        <a:xfrm>
          <a:off x="2426629" y="461218"/>
          <a:ext cx="1881732" cy="467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800" b="1">
              <a:solidFill>
                <a:schemeClr val="tx1">
                  <a:lumMod val="65000"/>
                  <a:lumOff val="35000"/>
                </a:schemeClr>
              </a:solidFill>
              <a:effectLst/>
              <a:latin typeface="+mn-lt"/>
              <a:ea typeface="+mn-ea"/>
              <a:cs typeface="+mn-cs"/>
            </a:rPr>
            <a:t>INFO CONTACT</a:t>
          </a:r>
          <a:endParaRPr lang="en-US" sz="1800" b="1">
            <a:solidFill>
              <a:schemeClr val="tx1">
                <a:lumMod val="65000"/>
                <a:lumOff val="35000"/>
              </a:schemeClr>
            </a:solidFill>
            <a:effectLst/>
            <a:latin typeface="+mn-lt"/>
            <a:ea typeface="+mn-ea"/>
            <a:cs typeface="+mn-cs"/>
          </a:endParaRPr>
        </a:p>
      </xdr:txBody>
    </xdr:sp>
    <xdr:clientData/>
  </xdr:twoCellAnchor>
  <xdr:twoCellAnchor editAs="oneCell">
    <xdr:from>
      <xdr:col>1</xdr:col>
      <xdr:colOff>1157968</xdr:colOff>
      <xdr:row>1</xdr:row>
      <xdr:rowOff>154033</xdr:rowOff>
    </xdr:from>
    <xdr:to>
      <xdr:col>1</xdr:col>
      <xdr:colOff>1434193</xdr:colOff>
      <xdr:row>3</xdr:row>
      <xdr:rowOff>56878</xdr:rowOff>
    </xdr:to>
    <xdr:pic>
      <xdr:nvPicPr>
        <xdr:cNvPr id="10" name="Image 9">
          <a:extLst>
            <a:ext uri="{FF2B5EF4-FFF2-40B4-BE49-F238E27FC236}">
              <a16:creationId xmlns:a16="http://schemas.microsoft.com/office/drawing/2014/main" id="{D44CDD87-D08E-4AE7-B847-4D7E04170272}"/>
            </a:ext>
          </a:extLst>
        </xdr:cNvPr>
        <xdr:cNvPicPr>
          <a:picLocks noChangeAspect="1"/>
        </xdr:cNvPicPr>
      </xdr:nvPicPr>
      <xdr:blipFill>
        <a:blip xmlns:r="http://schemas.openxmlformats.org/officeDocument/2006/relationships" r:embed="rId1"/>
        <a:stretch>
          <a:fillRect/>
        </a:stretch>
      </xdr:blipFill>
      <xdr:spPr>
        <a:xfrm>
          <a:off x="2558143" y="877933"/>
          <a:ext cx="276225" cy="264795"/>
        </a:xfrm>
        <a:prstGeom prst="rect">
          <a:avLst/>
        </a:prstGeom>
      </xdr:spPr>
    </xdr:pic>
    <xdr:clientData/>
  </xdr:twoCellAnchor>
  <xdr:twoCellAnchor editAs="oneCell">
    <xdr:from>
      <xdr:col>1</xdr:col>
      <xdr:colOff>1134291</xdr:colOff>
      <xdr:row>3</xdr:row>
      <xdr:rowOff>84501</xdr:rowOff>
    </xdr:from>
    <xdr:to>
      <xdr:col>1</xdr:col>
      <xdr:colOff>1446101</xdr:colOff>
      <xdr:row>5</xdr:row>
      <xdr:rowOff>7691</xdr:rowOff>
    </xdr:to>
    <xdr:pic>
      <xdr:nvPicPr>
        <xdr:cNvPr id="14" name="Image 13">
          <a:extLst>
            <a:ext uri="{FF2B5EF4-FFF2-40B4-BE49-F238E27FC236}">
              <a16:creationId xmlns:a16="http://schemas.microsoft.com/office/drawing/2014/main" id="{0F2E75FD-F788-4463-B134-BE3327CE5CA5}"/>
            </a:ext>
          </a:extLst>
        </xdr:cNvPr>
        <xdr:cNvPicPr>
          <a:picLocks noChangeAspect="1"/>
        </xdr:cNvPicPr>
      </xdr:nvPicPr>
      <xdr:blipFill>
        <a:blip xmlns:r="http://schemas.openxmlformats.org/officeDocument/2006/relationships" r:embed="rId2"/>
        <a:stretch>
          <a:fillRect/>
        </a:stretch>
      </xdr:blipFill>
      <xdr:spPr>
        <a:xfrm>
          <a:off x="2491604" y="1227501"/>
          <a:ext cx="311810" cy="304190"/>
        </a:xfrm>
        <a:prstGeom prst="rect">
          <a:avLst/>
        </a:prstGeom>
      </xdr:spPr>
    </xdr:pic>
    <xdr:clientData/>
  </xdr:twoCellAnchor>
  <xdr:twoCellAnchor editAs="oneCell">
    <xdr:from>
      <xdr:col>1</xdr:col>
      <xdr:colOff>1141223</xdr:colOff>
      <xdr:row>5</xdr:row>
      <xdr:rowOff>65928</xdr:rowOff>
    </xdr:from>
    <xdr:to>
      <xdr:col>1</xdr:col>
      <xdr:colOff>1436369</xdr:colOff>
      <xdr:row>7</xdr:row>
      <xdr:rowOff>11338</xdr:rowOff>
    </xdr:to>
    <xdr:pic>
      <xdr:nvPicPr>
        <xdr:cNvPr id="16" name="Image 15">
          <a:extLst>
            <a:ext uri="{FF2B5EF4-FFF2-40B4-BE49-F238E27FC236}">
              <a16:creationId xmlns:a16="http://schemas.microsoft.com/office/drawing/2014/main" id="{F30A1180-7FFB-45FE-AE87-0A92BEBDB332}"/>
            </a:ext>
          </a:extLst>
        </xdr:cNvPr>
        <xdr:cNvPicPr>
          <a:picLocks noChangeAspect="1"/>
        </xdr:cNvPicPr>
      </xdr:nvPicPr>
      <xdr:blipFill>
        <a:blip xmlns:r="http://schemas.openxmlformats.org/officeDocument/2006/relationships" r:embed="rId3"/>
        <a:stretch>
          <a:fillRect/>
        </a:stretch>
      </xdr:blipFill>
      <xdr:spPr>
        <a:xfrm>
          <a:off x="2498536" y="1589928"/>
          <a:ext cx="295146" cy="326410"/>
        </a:xfrm>
        <a:prstGeom prst="rect">
          <a:avLst/>
        </a:prstGeom>
      </xdr:spPr>
    </xdr:pic>
    <xdr:clientData/>
  </xdr:twoCellAnchor>
  <xdr:twoCellAnchor>
    <xdr:from>
      <xdr:col>4</xdr:col>
      <xdr:colOff>241392</xdr:colOff>
      <xdr:row>18</xdr:row>
      <xdr:rowOff>55450</xdr:rowOff>
    </xdr:from>
    <xdr:to>
      <xdr:col>8</xdr:col>
      <xdr:colOff>428626</xdr:colOff>
      <xdr:row>19</xdr:row>
      <xdr:rowOff>0</xdr:rowOff>
    </xdr:to>
    <xdr:sp macro="" textlink="">
      <xdr:nvSpPr>
        <xdr:cNvPr id="2" name="ZoneTexte 1">
          <a:extLst>
            <a:ext uri="{FF2B5EF4-FFF2-40B4-BE49-F238E27FC236}">
              <a16:creationId xmlns:a16="http://schemas.microsoft.com/office/drawing/2014/main" id="{43F39068-3685-48FD-A6F0-FAFB33161DE7}"/>
            </a:ext>
          </a:extLst>
        </xdr:cNvPr>
        <xdr:cNvSpPr txBox="1"/>
      </xdr:nvSpPr>
      <xdr:spPr>
        <a:xfrm>
          <a:off x="11747592" y="1865200"/>
          <a:ext cx="2778034" cy="325550"/>
        </a:xfrm>
        <a:prstGeom prst="rect">
          <a:avLst/>
        </a:prstGeom>
        <a:no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400" b="1">
              <a:solidFill>
                <a:schemeClr val="bg1"/>
              </a:solidFill>
            </a:rPr>
            <a:t>NOTRE ACTUALIT</a:t>
          </a:r>
          <a:r>
            <a:rPr lang="fr-FR" sz="2400" b="1">
              <a:solidFill>
                <a:schemeClr val="bg1"/>
              </a:solidFill>
              <a:effectLst/>
              <a:latin typeface="+mn-lt"/>
              <a:ea typeface="+mn-ea"/>
              <a:cs typeface="+mn-cs"/>
            </a:rPr>
            <a:t>É</a:t>
          </a:r>
          <a:endParaRPr lang="en-US" sz="2400" b="1">
            <a:solidFill>
              <a:schemeClr val="bg1"/>
            </a:solidFill>
          </a:endParaRPr>
        </a:p>
      </xdr:txBody>
    </xdr:sp>
    <xdr:clientData/>
  </xdr:twoCellAnchor>
  <xdr:twoCellAnchor>
    <xdr:from>
      <xdr:col>4</xdr:col>
      <xdr:colOff>401411</xdr:colOff>
      <xdr:row>44</xdr:row>
      <xdr:rowOff>308882</xdr:rowOff>
    </xdr:from>
    <xdr:to>
      <xdr:col>10</xdr:col>
      <xdr:colOff>36739</xdr:colOff>
      <xdr:row>45</xdr:row>
      <xdr:rowOff>289832</xdr:rowOff>
    </xdr:to>
    <xdr:sp macro="" textlink="">
      <xdr:nvSpPr>
        <xdr:cNvPr id="57" name="ZoneTexte 56">
          <a:hlinkClick xmlns:r="http://schemas.openxmlformats.org/officeDocument/2006/relationships" r:id="rId4"/>
          <a:extLst>
            <a:ext uri="{FF2B5EF4-FFF2-40B4-BE49-F238E27FC236}">
              <a16:creationId xmlns:a16="http://schemas.microsoft.com/office/drawing/2014/main" id="{FC8C50A5-0493-440A-9B6F-358E2AB020AD}"/>
            </a:ext>
          </a:extLst>
        </xdr:cNvPr>
        <xdr:cNvSpPr txBox="1"/>
      </xdr:nvSpPr>
      <xdr:spPr>
        <a:xfrm>
          <a:off x="10521724" y="12667570"/>
          <a:ext cx="3350078" cy="361950"/>
        </a:xfrm>
        <a:prstGeom prst="roundRect">
          <a:avLst/>
        </a:prstGeom>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ctr"/>
        <a:lstStyle/>
        <a:p>
          <a:pPr algn="ctr"/>
          <a:r>
            <a:rPr lang="fr-FR" sz="1100" b="1" baseline="0">
              <a:solidFill>
                <a:schemeClr val="lt1"/>
              </a:solidFill>
              <a:effectLst/>
              <a:latin typeface="+mn-lt"/>
              <a:ea typeface="+mn-ea"/>
              <a:cs typeface="+mn-cs"/>
            </a:rPr>
            <a:t>=&gt; </a:t>
          </a:r>
          <a:r>
            <a:rPr lang="fr-FR" sz="1500" b="1" baseline="0">
              <a:solidFill>
                <a:schemeClr val="bg1"/>
              </a:solidFill>
            </a:rPr>
            <a:t>L'ensemble de l'actualité QBS ici </a:t>
          </a:r>
          <a:endParaRPr lang="en-US" sz="1500" b="1">
            <a:solidFill>
              <a:schemeClr val="bg1"/>
            </a:solidFill>
          </a:endParaRPr>
        </a:p>
      </xdr:txBody>
    </xdr:sp>
    <xdr:clientData/>
  </xdr:twoCellAnchor>
  <xdr:twoCellAnchor>
    <xdr:from>
      <xdr:col>11</xdr:col>
      <xdr:colOff>121375</xdr:colOff>
      <xdr:row>44</xdr:row>
      <xdr:rowOff>320788</xdr:rowOff>
    </xdr:from>
    <xdr:to>
      <xdr:col>16</xdr:col>
      <xdr:colOff>95250</xdr:colOff>
      <xdr:row>45</xdr:row>
      <xdr:rowOff>296023</xdr:rowOff>
    </xdr:to>
    <xdr:sp macro="" textlink="">
      <xdr:nvSpPr>
        <xdr:cNvPr id="58" name="ZoneTexte 57">
          <a:hlinkClick xmlns:r="http://schemas.openxmlformats.org/officeDocument/2006/relationships" r:id="rId5"/>
          <a:extLst>
            <a:ext uri="{FF2B5EF4-FFF2-40B4-BE49-F238E27FC236}">
              <a16:creationId xmlns:a16="http://schemas.microsoft.com/office/drawing/2014/main" id="{833133C7-DD97-446A-8196-5466E5805C58}"/>
            </a:ext>
          </a:extLst>
        </xdr:cNvPr>
        <xdr:cNvSpPr txBox="1"/>
      </xdr:nvSpPr>
      <xdr:spPr>
        <a:xfrm>
          <a:off x="14575563" y="12679476"/>
          <a:ext cx="3069500" cy="356235"/>
        </a:xfrm>
        <a:prstGeom prst="round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392C2"/>
              </a:solidFill>
            </a:rPr>
            <a:t>CONSULTEZ NOTRE BLOG</a:t>
          </a:r>
        </a:p>
      </xdr:txBody>
    </xdr:sp>
    <xdr:clientData/>
  </xdr:twoCellAnchor>
  <xdr:twoCellAnchor>
    <xdr:from>
      <xdr:col>0</xdr:col>
      <xdr:colOff>70339</xdr:colOff>
      <xdr:row>18</xdr:row>
      <xdr:rowOff>0</xdr:rowOff>
    </xdr:from>
    <xdr:to>
      <xdr:col>0</xdr:col>
      <xdr:colOff>1307124</xdr:colOff>
      <xdr:row>46</xdr:row>
      <xdr:rowOff>328245</xdr:rowOff>
    </xdr:to>
    <xdr:sp macro="" textlink="">
      <xdr:nvSpPr>
        <xdr:cNvPr id="65" name="Rectangle : coins arrondis 64">
          <a:extLst>
            <a:ext uri="{FF2B5EF4-FFF2-40B4-BE49-F238E27FC236}">
              <a16:creationId xmlns:a16="http://schemas.microsoft.com/office/drawing/2014/main" id="{039A33AF-D7C7-4847-84C1-3DE285814110}"/>
            </a:ext>
          </a:extLst>
        </xdr:cNvPr>
        <xdr:cNvSpPr/>
      </xdr:nvSpPr>
      <xdr:spPr>
        <a:xfrm>
          <a:off x="70339" y="1866900"/>
          <a:ext cx="1236785" cy="1255834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139231</xdr:colOff>
      <xdr:row>26</xdr:row>
      <xdr:rowOff>99519</xdr:rowOff>
    </xdr:from>
    <xdr:to>
      <xdr:col>0</xdr:col>
      <xdr:colOff>1146200</xdr:colOff>
      <xdr:row>26</xdr:row>
      <xdr:rowOff>302116</xdr:rowOff>
    </xdr:to>
    <xdr:pic>
      <xdr:nvPicPr>
        <xdr:cNvPr id="112" name="Image 111">
          <a:extLst>
            <a:ext uri="{FF2B5EF4-FFF2-40B4-BE49-F238E27FC236}">
              <a16:creationId xmlns:a16="http://schemas.microsoft.com/office/drawing/2014/main" id="{AC20C530-9C8C-4C09-955C-22585CE05EE0}"/>
            </a:ext>
          </a:extLst>
        </xdr:cNvPr>
        <xdr:cNvPicPr>
          <a:picLocks noChangeAspect="1"/>
        </xdr:cNvPicPr>
      </xdr:nvPicPr>
      <xdr:blipFill>
        <a:blip xmlns:r="http://schemas.openxmlformats.org/officeDocument/2006/relationships" r:embed="rId6"/>
        <a:stretch>
          <a:fillRect/>
        </a:stretch>
      </xdr:blipFill>
      <xdr:spPr>
        <a:xfrm>
          <a:off x="139231" y="7895365"/>
          <a:ext cx="1016494" cy="202597"/>
        </a:xfrm>
        <a:prstGeom prst="rect">
          <a:avLst/>
        </a:prstGeom>
      </xdr:spPr>
    </xdr:pic>
    <xdr:clientData/>
  </xdr:twoCellAnchor>
  <xdr:twoCellAnchor editAs="oneCell">
    <xdr:from>
      <xdr:col>0</xdr:col>
      <xdr:colOff>280073</xdr:colOff>
      <xdr:row>30</xdr:row>
      <xdr:rowOff>42076</xdr:rowOff>
    </xdr:from>
    <xdr:to>
      <xdr:col>0</xdr:col>
      <xdr:colOff>911174</xdr:colOff>
      <xdr:row>30</xdr:row>
      <xdr:rowOff>376669</xdr:rowOff>
    </xdr:to>
    <xdr:pic>
      <xdr:nvPicPr>
        <xdr:cNvPr id="113" name="Image 112">
          <a:extLst>
            <a:ext uri="{FF2B5EF4-FFF2-40B4-BE49-F238E27FC236}">
              <a16:creationId xmlns:a16="http://schemas.microsoft.com/office/drawing/2014/main" id="{525040A0-F969-4CBF-996C-2CD233AEC929}"/>
            </a:ext>
          </a:extLst>
        </xdr:cNvPr>
        <xdr:cNvPicPr>
          <a:picLocks noChangeAspect="1"/>
        </xdr:cNvPicPr>
      </xdr:nvPicPr>
      <xdr:blipFill>
        <a:blip xmlns:r="http://schemas.openxmlformats.org/officeDocument/2006/relationships" r:embed="rId7"/>
        <a:stretch>
          <a:fillRect/>
        </a:stretch>
      </xdr:blipFill>
      <xdr:spPr>
        <a:xfrm>
          <a:off x="280073" y="9742922"/>
          <a:ext cx="612051" cy="323163"/>
        </a:xfrm>
        <a:prstGeom prst="rect">
          <a:avLst/>
        </a:prstGeom>
      </xdr:spPr>
    </xdr:pic>
    <xdr:clientData/>
  </xdr:twoCellAnchor>
  <xdr:twoCellAnchor editAs="oneCell">
    <xdr:from>
      <xdr:col>0</xdr:col>
      <xdr:colOff>276538</xdr:colOff>
      <xdr:row>37</xdr:row>
      <xdr:rowOff>78272</xdr:rowOff>
    </xdr:from>
    <xdr:to>
      <xdr:col>0</xdr:col>
      <xdr:colOff>1022347</xdr:colOff>
      <xdr:row>37</xdr:row>
      <xdr:rowOff>378031</xdr:rowOff>
    </xdr:to>
    <xdr:pic>
      <xdr:nvPicPr>
        <xdr:cNvPr id="118" name="Image 140">
          <a:extLst>
            <a:ext uri="{FF2B5EF4-FFF2-40B4-BE49-F238E27FC236}">
              <a16:creationId xmlns:a16="http://schemas.microsoft.com/office/drawing/2014/main" id="{A852E26D-AF58-4432-9608-8707A3C3AD8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76538" y="10098572"/>
          <a:ext cx="745809" cy="299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84132</xdr:colOff>
      <xdr:row>42</xdr:row>
      <xdr:rowOff>133349</xdr:rowOff>
    </xdr:from>
    <xdr:to>
      <xdr:col>0</xdr:col>
      <xdr:colOff>1177874</xdr:colOff>
      <xdr:row>42</xdr:row>
      <xdr:rowOff>263668</xdr:rowOff>
    </xdr:to>
    <xdr:pic>
      <xdr:nvPicPr>
        <xdr:cNvPr id="121" name="Image 147">
          <a:extLst>
            <a:ext uri="{FF2B5EF4-FFF2-40B4-BE49-F238E27FC236}">
              <a16:creationId xmlns:a16="http://schemas.microsoft.com/office/drawing/2014/main" id="{5FF9E87C-8652-4979-B853-1BD17208F12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4132" y="12325349"/>
          <a:ext cx="1093742" cy="13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86037</xdr:colOff>
      <xdr:row>44</xdr:row>
      <xdr:rowOff>110144</xdr:rowOff>
    </xdr:from>
    <xdr:to>
      <xdr:col>0</xdr:col>
      <xdr:colOff>1139774</xdr:colOff>
      <xdr:row>44</xdr:row>
      <xdr:rowOff>305702</xdr:rowOff>
    </xdr:to>
    <xdr:pic>
      <xdr:nvPicPr>
        <xdr:cNvPr id="127" name="Image 37" descr="Résultat de recherche d'images pour &quot;techsmith&quot;">
          <a:extLst>
            <a:ext uri="{FF2B5EF4-FFF2-40B4-BE49-F238E27FC236}">
              <a16:creationId xmlns:a16="http://schemas.microsoft.com/office/drawing/2014/main" id="{9D1AF6B1-D03F-4F90-9CF4-11A0ADC3BF1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t="16808" b="18367"/>
        <a:stretch>
          <a:fillRect/>
        </a:stretch>
      </xdr:blipFill>
      <xdr:spPr bwMode="auto">
        <a:xfrm>
          <a:off x="86037" y="12849832"/>
          <a:ext cx="1053737" cy="195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373692</xdr:colOff>
      <xdr:row>45</xdr:row>
      <xdr:rowOff>83406</xdr:rowOff>
    </xdr:from>
    <xdr:to>
      <xdr:col>0</xdr:col>
      <xdr:colOff>872919</xdr:colOff>
      <xdr:row>45</xdr:row>
      <xdr:rowOff>262135</xdr:rowOff>
    </xdr:to>
    <xdr:pic>
      <xdr:nvPicPr>
        <xdr:cNvPr id="128" name="Image 73">
          <a:extLst>
            <a:ext uri="{FF2B5EF4-FFF2-40B4-BE49-F238E27FC236}">
              <a16:creationId xmlns:a16="http://schemas.microsoft.com/office/drawing/2014/main" id="{75E70925-128E-4CFD-B8F7-C12395F3B9C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73692" y="16314006"/>
          <a:ext cx="483987" cy="174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255311</xdr:colOff>
      <xdr:row>46</xdr:row>
      <xdr:rowOff>74426</xdr:rowOff>
    </xdr:from>
    <xdr:to>
      <xdr:col>0</xdr:col>
      <xdr:colOff>918794</xdr:colOff>
      <xdr:row>46</xdr:row>
      <xdr:rowOff>301799</xdr:rowOff>
    </xdr:to>
    <xdr:pic>
      <xdr:nvPicPr>
        <xdr:cNvPr id="131" name="Image 130" descr="XMind Reviews: Pricing &amp;amp; Software Features 2022 - Financesonline.com">
          <a:extLst>
            <a:ext uri="{FF2B5EF4-FFF2-40B4-BE49-F238E27FC236}">
              <a16:creationId xmlns:a16="http://schemas.microsoft.com/office/drawing/2014/main" id="{93F2AC6A-EE7A-4D15-9404-19F0D8856C0A}"/>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8323" t="15208" r="7413" b="19519"/>
        <a:stretch/>
      </xdr:blipFill>
      <xdr:spPr bwMode="auto">
        <a:xfrm>
          <a:off x="255311" y="16686026"/>
          <a:ext cx="667293" cy="212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175699</xdr:colOff>
      <xdr:row>20</xdr:row>
      <xdr:rowOff>104690</xdr:rowOff>
    </xdr:from>
    <xdr:to>
      <xdr:col>0</xdr:col>
      <xdr:colOff>1219707</xdr:colOff>
      <xdr:row>20</xdr:row>
      <xdr:rowOff>339468</xdr:rowOff>
    </xdr:to>
    <xdr:pic>
      <xdr:nvPicPr>
        <xdr:cNvPr id="133" name="Image 71">
          <a:extLst>
            <a:ext uri="{FF2B5EF4-FFF2-40B4-BE49-F238E27FC236}">
              <a16:creationId xmlns:a16="http://schemas.microsoft.com/office/drawing/2014/main" id="{F4D157BD-9CB7-4CEA-811E-4CD823961CE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5699" y="4852536"/>
          <a:ext cx="1044008" cy="225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93784</xdr:colOff>
      <xdr:row>21</xdr:row>
      <xdr:rowOff>66047</xdr:rowOff>
    </xdr:from>
    <xdr:to>
      <xdr:col>0</xdr:col>
      <xdr:colOff>1261808</xdr:colOff>
      <xdr:row>21</xdr:row>
      <xdr:rowOff>309003</xdr:rowOff>
    </xdr:to>
    <xdr:pic>
      <xdr:nvPicPr>
        <xdr:cNvPr id="134" name="Image 6">
          <a:extLst>
            <a:ext uri="{FF2B5EF4-FFF2-40B4-BE49-F238E27FC236}">
              <a16:creationId xmlns:a16="http://schemas.microsoft.com/office/drawing/2014/main" id="{50922BC0-9E25-4E1C-9C13-BDD5F3FABFC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3784" y="5194893"/>
          <a:ext cx="1168024" cy="246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110656</xdr:colOff>
      <xdr:row>18</xdr:row>
      <xdr:rowOff>105507</xdr:rowOff>
    </xdr:from>
    <xdr:to>
      <xdr:col>0</xdr:col>
      <xdr:colOff>1223081</xdr:colOff>
      <xdr:row>18</xdr:row>
      <xdr:rowOff>339200</xdr:rowOff>
    </xdr:to>
    <xdr:pic>
      <xdr:nvPicPr>
        <xdr:cNvPr id="135" name="Image 134" descr="CIB Assistance - Maintenance de matériel bureautique">
          <a:extLst>
            <a:ext uri="{FF2B5EF4-FFF2-40B4-BE49-F238E27FC236}">
              <a16:creationId xmlns:a16="http://schemas.microsoft.com/office/drawing/2014/main" id="{EB141679-D2D0-4A59-8C5B-EFA65BC83BCE}"/>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581" t="20255" r="3682" b="16065"/>
        <a:stretch/>
      </xdr:blipFill>
      <xdr:spPr bwMode="auto">
        <a:xfrm>
          <a:off x="110656" y="3272570"/>
          <a:ext cx="1112425" cy="23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259518</xdr:colOff>
      <xdr:row>24</xdr:row>
      <xdr:rowOff>53528</xdr:rowOff>
    </xdr:from>
    <xdr:to>
      <xdr:col>0</xdr:col>
      <xdr:colOff>1101528</xdr:colOff>
      <xdr:row>24</xdr:row>
      <xdr:rowOff>345979</xdr:rowOff>
    </xdr:to>
    <xdr:pic>
      <xdr:nvPicPr>
        <xdr:cNvPr id="136" name="Image 68">
          <a:extLst>
            <a:ext uri="{FF2B5EF4-FFF2-40B4-BE49-F238E27FC236}">
              <a16:creationId xmlns:a16="http://schemas.microsoft.com/office/drawing/2014/main" id="{F0A8CDC1-4B89-4C59-8B85-1BD4364E902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9518" y="6325374"/>
          <a:ext cx="832485" cy="298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232848</xdr:colOff>
      <xdr:row>25</xdr:row>
      <xdr:rowOff>129182</xdr:rowOff>
    </xdr:from>
    <xdr:to>
      <xdr:col>0</xdr:col>
      <xdr:colOff>1183975</xdr:colOff>
      <xdr:row>25</xdr:row>
      <xdr:rowOff>339835</xdr:rowOff>
    </xdr:to>
    <xdr:pic>
      <xdr:nvPicPr>
        <xdr:cNvPr id="137" name="Image 72">
          <a:extLst>
            <a:ext uri="{FF2B5EF4-FFF2-40B4-BE49-F238E27FC236}">
              <a16:creationId xmlns:a16="http://schemas.microsoft.com/office/drawing/2014/main" id="{44B6AAC2-B5DD-421B-9EE1-CD351B79787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32848" y="6782028"/>
          <a:ext cx="951127" cy="199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1512093</xdr:colOff>
      <xdr:row>5</xdr:row>
      <xdr:rowOff>56674</xdr:rowOff>
    </xdr:from>
    <xdr:to>
      <xdr:col>2</xdr:col>
      <xdr:colOff>1438275</xdr:colOff>
      <xdr:row>7</xdr:row>
      <xdr:rowOff>5239</xdr:rowOff>
    </xdr:to>
    <xdr:sp macro="" textlink="">
      <xdr:nvSpPr>
        <xdr:cNvPr id="54" name="ZoneTexte 53">
          <a:hlinkClick xmlns:r="http://schemas.openxmlformats.org/officeDocument/2006/relationships" r:id="rId18"/>
          <a:extLst>
            <a:ext uri="{FF2B5EF4-FFF2-40B4-BE49-F238E27FC236}">
              <a16:creationId xmlns:a16="http://schemas.microsoft.com/office/drawing/2014/main" id="{DADC901C-A341-476A-8E90-5F066CC57039}"/>
            </a:ext>
          </a:extLst>
        </xdr:cNvPr>
        <xdr:cNvSpPr txBox="1"/>
      </xdr:nvSpPr>
      <xdr:spPr>
        <a:xfrm>
          <a:off x="2912268" y="961549"/>
          <a:ext cx="2155032" cy="310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1400" b="0" baseline="0">
              <a:ln>
                <a:noFill/>
              </a:ln>
              <a:solidFill>
                <a:schemeClr val="tx1">
                  <a:lumMod val="65000"/>
                  <a:lumOff val="35000"/>
                </a:schemeClr>
              </a:solidFill>
              <a:latin typeface="+mn-lt"/>
              <a:ea typeface="+mn-ea"/>
              <a:cs typeface="+mn-cs"/>
            </a:rPr>
            <a:t>www.qbssoftware.com/fr/</a:t>
          </a:r>
          <a:endParaRPr lang="en-US" sz="1400" b="0" baseline="0">
            <a:ln>
              <a:noFill/>
            </a:ln>
            <a:solidFill>
              <a:schemeClr val="tx1">
                <a:lumMod val="65000"/>
                <a:lumOff val="35000"/>
              </a:schemeClr>
            </a:solidFill>
            <a:latin typeface="+mn-lt"/>
            <a:ea typeface="+mn-ea"/>
            <a:cs typeface="+mn-cs"/>
          </a:endParaRPr>
        </a:p>
      </xdr:txBody>
    </xdr:sp>
    <xdr:clientData/>
  </xdr:twoCellAnchor>
  <xdr:twoCellAnchor>
    <xdr:from>
      <xdr:col>5</xdr:col>
      <xdr:colOff>238126</xdr:colOff>
      <xdr:row>50</xdr:row>
      <xdr:rowOff>27758</xdr:rowOff>
    </xdr:from>
    <xdr:to>
      <xdr:col>15</xdr:col>
      <xdr:colOff>202886</xdr:colOff>
      <xdr:row>53</xdr:row>
      <xdr:rowOff>12518</xdr:rowOff>
    </xdr:to>
    <xdr:sp macro="" textlink="">
      <xdr:nvSpPr>
        <xdr:cNvPr id="55" name="ZoneTexte 54">
          <a:extLst>
            <a:ext uri="{FF2B5EF4-FFF2-40B4-BE49-F238E27FC236}">
              <a16:creationId xmlns:a16="http://schemas.microsoft.com/office/drawing/2014/main" id="{925C4AEF-DCF8-4B09-A22B-8CD4243DBF4C}"/>
            </a:ext>
          </a:extLst>
        </xdr:cNvPr>
        <xdr:cNvSpPr txBox="1"/>
      </xdr:nvSpPr>
      <xdr:spPr>
        <a:xfrm>
          <a:off x="11799095" y="14910571"/>
          <a:ext cx="6275072" cy="556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800" b="1">
              <a:ln>
                <a:noFill/>
              </a:ln>
              <a:solidFill>
                <a:schemeClr val="tx1">
                  <a:lumMod val="65000"/>
                  <a:lumOff val="35000"/>
                </a:schemeClr>
              </a:solidFill>
            </a:rPr>
            <a:t>QBS - Where Great People Work Together</a:t>
          </a:r>
          <a:endParaRPr lang="fr-FR" sz="2800" b="1" baseline="0">
            <a:ln>
              <a:noFill/>
            </a:ln>
            <a:solidFill>
              <a:schemeClr val="tx1">
                <a:lumMod val="65000"/>
                <a:lumOff val="35000"/>
              </a:schemeClr>
            </a:solidFill>
          </a:endParaRPr>
        </a:p>
      </xdr:txBody>
    </xdr:sp>
    <xdr:clientData/>
  </xdr:twoCellAnchor>
  <xdr:twoCellAnchor editAs="oneCell">
    <xdr:from>
      <xdr:col>15</xdr:col>
      <xdr:colOff>226218</xdr:colOff>
      <xdr:row>47</xdr:row>
      <xdr:rowOff>111917</xdr:rowOff>
    </xdr:from>
    <xdr:to>
      <xdr:col>17</xdr:col>
      <xdr:colOff>428626</xdr:colOff>
      <xdr:row>55</xdr:row>
      <xdr:rowOff>94433</xdr:rowOff>
    </xdr:to>
    <xdr:pic>
      <xdr:nvPicPr>
        <xdr:cNvPr id="13" name="Image 12">
          <a:hlinkClick xmlns:r="http://schemas.openxmlformats.org/officeDocument/2006/relationships" r:id="rId19"/>
          <a:extLst>
            <a:ext uri="{FF2B5EF4-FFF2-40B4-BE49-F238E27FC236}">
              <a16:creationId xmlns:a16="http://schemas.microsoft.com/office/drawing/2014/main" id="{AD670F89-634B-4E26-884D-EBB82EA567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7761743" y="14266067"/>
          <a:ext cx="1497807" cy="1430316"/>
        </a:xfrm>
        <a:prstGeom prst="rect">
          <a:avLst/>
        </a:prstGeom>
      </xdr:spPr>
    </xdr:pic>
    <xdr:clientData/>
  </xdr:twoCellAnchor>
  <xdr:twoCellAnchor editAs="oneCell">
    <xdr:from>
      <xdr:col>0</xdr:col>
      <xdr:colOff>154783</xdr:colOff>
      <xdr:row>29</xdr:row>
      <xdr:rowOff>142874</xdr:rowOff>
    </xdr:from>
    <xdr:to>
      <xdr:col>0</xdr:col>
      <xdr:colOff>1223480</xdr:colOff>
      <xdr:row>29</xdr:row>
      <xdr:rowOff>285748</xdr:rowOff>
    </xdr:to>
    <xdr:pic>
      <xdr:nvPicPr>
        <xdr:cNvPr id="56" name="Image 55">
          <a:extLst>
            <a:ext uri="{FF2B5EF4-FFF2-40B4-BE49-F238E27FC236}">
              <a16:creationId xmlns:a16="http://schemas.microsoft.com/office/drawing/2014/main" id="{DE3BAA0C-0219-448D-B9FD-77040C117D0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4783" y="7119937"/>
          <a:ext cx="1068697" cy="142874"/>
        </a:xfrm>
        <a:prstGeom prst="rect">
          <a:avLst/>
        </a:prstGeom>
      </xdr:spPr>
    </xdr:pic>
    <xdr:clientData/>
  </xdr:twoCellAnchor>
  <xdr:twoCellAnchor>
    <xdr:from>
      <xdr:col>9</xdr:col>
      <xdr:colOff>333376</xdr:colOff>
      <xdr:row>18</xdr:row>
      <xdr:rowOff>19049</xdr:rowOff>
    </xdr:from>
    <xdr:to>
      <xdr:col>12</xdr:col>
      <xdr:colOff>163354</xdr:colOff>
      <xdr:row>19</xdr:row>
      <xdr:rowOff>85725</xdr:rowOff>
    </xdr:to>
    <xdr:grpSp>
      <xdr:nvGrpSpPr>
        <xdr:cNvPr id="12" name="Groupe 11">
          <a:extLst>
            <a:ext uri="{FF2B5EF4-FFF2-40B4-BE49-F238E27FC236}">
              <a16:creationId xmlns:a16="http://schemas.microsoft.com/office/drawing/2014/main" id="{95B72EE4-A9F4-8F7D-4731-42EC0E22B407}"/>
            </a:ext>
          </a:extLst>
        </xdr:cNvPr>
        <xdr:cNvGrpSpPr/>
      </xdr:nvGrpSpPr>
      <xdr:grpSpPr>
        <a:xfrm>
          <a:off x="15078076" y="1828799"/>
          <a:ext cx="1773078" cy="447676"/>
          <a:chOff x="15030451" y="1743074"/>
          <a:chExt cx="1773078" cy="447676"/>
        </a:xfrm>
      </xdr:grpSpPr>
      <xdr:sp macro="" textlink="">
        <xdr:nvSpPr>
          <xdr:cNvPr id="62" name="Rectangle : coins arrondis 61">
            <a:extLst>
              <a:ext uri="{FF2B5EF4-FFF2-40B4-BE49-F238E27FC236}">
                <a16:creationId xmlns:a16="http://schemas.microsoft.com/office/drawing/2014/main" id="{FFF8307F-769C-4ABC-8DA5-0F2D523C428E}"/>
              </a:ext>
            </a:extLst>
          </xdr:cNvPr>
          <xdr:cNvSpPr/>
        </xdr:nvSpPr>
        <xdr:spPr>
          <a:xfrm>
            <a:off x="15030451" y="1743074"/>
            <a:ext cx="1773078" cy="447676"/>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Image 62">
            <a:hlinkClick xmlns:r="http://schemas.openxmlformats.org/officeDocument/2006/relationships" r:id="rId22"/>
            <a:extLst>
              <a:ext uri="{FF2B5EF4-FFF2-40B4-BE49-F238E27FC236}">
                <a16:creationId xmlns:a16="http://schemas.microsoft.com/office/drawing/2014/main" id="{05D444E1-F073-45D6-A749-AFC96396589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5179042" y="1767839"/>
            <a:ext cx="416466" cy="403861"/>
          </a:xfrm>
          <a:prstGeom prst="rect">
            <a:avLst/>
          </a:prstGeom>
        </xdr:spPr>
      </xdr:pic>
      <xdr:pic>
        <xdr:nvPicPr>
          <xdr:cNvPr id="64" name="Image 63">
            <a:hlinkClick xmlns:r="http://schemas.openxmlformats.org/officeDocument/2006/relationships" r:id="rId24"/>
            <a:extLst>
              <a:ext uri="{FF2B5EF4-FFF2-40B4-BE49-F238E27FC236}">
                <a16:creationId xmlns:a16="http://schemas.microsoft.com/office/drawing/2014/main" id="{B9F12420-3DDE-4D10-9EB1-48108E91A812}"/>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5726253" y="1771650"/>
            <a:ext cx="390046" cy="388800"/>
          </a:xfrm>
          <a:prstGeom prst="rect">
            <a:avLst/>
          </a:prstGeom>
        </xdr:spPr>
      </xdr:pic>
      <xdr:pic>
        <xdr:nvPicPr>
          <xdr:cNvPr id="66" name="Image 65">
            <a:hlinkClick xmlns:r="http://schemas.openxmlformats.org/officeDocument/2006/relationships" r:id="rId26"/>
            <a:extLst>
              <a:ext uri="{FF2B5EF4-FFF2-40B4-BE49-F238E27FC236}">
                <a16:creationId xmlns:a16="http://schemas.microsoft.com/office/drawing/2014/main" id="{661C46F8-370E-4B48-8037-521F6C2FE20E}"/>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6176309" y="1763020"/>
            <a:ext cx="587693" cy="408680"/>
          </a:xfrm>
          <a:prstGeom prst="rect">
            <a:avLst/>
          </a:prstGeom>
        </xdr:spPr>
      </xdr:pic>
    </xdr:grpSp>
    <xdr:clientData/>
  </xdr:twoCellAnchor>
  <xdr:twoCellAnchor editAs="oneCell">
    <xdr:from>
      <xdr:col>0</xdr:col>
      <xdr:colOff>76200</xdr:colOff>
      <xdr:row>32</xdr:row>
      <xdr:rowOff>114300</xdr:rowOff>
    </xdr:from>
    <xdr:to>
      <xdr:col>0</xdr:col>
      <xdr:colOff>1219391</xdr:colOff>
      <xdr:row>32</xdr:row>
      <xdr:rowOff>276225</xdr:rowOff>
    </xdr:to>
    <xdr:pic>
      <xdr:nvPicPr>
        <xdr:cNvPr id="59" name="Image 58">
          <a:extLst>
            <a:ext uri="{FF2B5EF4-FFF2-40B4-BE49-F238E27FC236}">
              <a16:creationId xmlns:a16="http://schemas.microsoft.com/office/drawing/2014/main" id="{82127379-1188-4745-AED0-2DCD99B2AD5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6200" y="8115300"/>
          <a:ext cx="1143191" cy="161925"/>
        </a:xfrm>
        <a:prstGeom prst="rect">
          <a:avLst/>
        </a:prstGeom>
      </xdr:spPr>
    </xdr:pic>
    <xdr:clientData/>
  </xdr:twoCellAnchor>
  <xdr:twoCellAnchor editAs="oneCell">
    <xdr:from>
      <xdr:col>0</xdr:col>
      <xdr:colOff>221456</xdr:colOff>
      <xdr:row>38</xdr:row>
      <xdr:rowOff>97631</xdr:rowOff>
    </xdr:from>
    <xdr:to>
      <xdr:col>0</xdr:col>
      <xdr:colOff>1185863</xdr:colOff>
      <xdr:row>38</xdr:row>
      <xdr:rowOff>335518</xdr:rowOff>
    </xdr:to>
    <xdr:pic>
      <xdr:nvPicPr>
        <xdr:cNvPr id="21" name="Image 20">
          <a:extLst>
            <a:ext uri="{FF2B5EF4-FFF2-40B4-BE49-F238E27FC236}">
              <a16:creationId xmlns:a16="http://schemas.microsoft.com/office/drawing/2014/main" id="{9F76AFA6-2DF7-4B7B-9CEA-D088A66A30C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21456" y="10879931"/>
          <a:ext cx="964407" cy="237887"/>
        </a:xfrm>
        <a:prstGeom prst="rect">
          <a:avLst/>
        </a:prstGeom>
      </xdr:spPr>
    </xdr:pic>
    <xdr:clientData/>
  </xdr:twoCellAnchor>
  <xdr:twoCellAnchor editAs="oneCell">
    <xdr:from>
      <xdr:col>0</xdr:col>
      <xdr:colOff>247650</xdr:colOff>
      <xdr:row>33</xdr:row>
      <xdr:rowOff>85726</xdr:rowOff>
    </xdr:from>
    <xdr:to>
      <xdr:col>0</xdr:col>
      <xdr:colOff>1000125</xdr:colOff>
      <xdr:row>33</xdr:row>
      <xdr:rowOff>305996</xdr:rowOff>
    </xdr:to>
    <xdr:pic>
      <xdr:nvPicPr>
        <xdr:cNvPr id="23" name="Image 22">
          <a:extLst>
            <a:ext uri="{FF2B5EF4-FFF2-40B4-BE49-F238E27FC236}">
              <a16:creationId xmlns:a16="http://schemas.microsoft.com/office/drawing/2014/main" id="{D49F12A4-BDE5-BB03-02B0-C10896815F4B}"/>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t="34909" b="35818"/>
        <a:stretch/>
      </xdr:blipFill>
      <xdr:spPr>
        <a:xfrm>
          <a:off x="247650" y="9210676"/>
          <a:ext cx="752475" cy="220270"/>
        </a:xfrm>
        <a:prstGeom prst="rect">
          <a:avLst/>
        </a:prstGeom>
      </xdr:spPr>
    </xdr:pic>
    <xdr:clientData/>
  </xdr:twoCellAnchor>
  <xdr:twoCellAnchor editAs="oneCell">
    <xdr:from>
      <xdr:col>0</xdr:col>
      <xdr:colOff>154783</xdr:colOff>
      <xdr:row>43</xdr:row>
      <xdr:rowOff>154781</xdr:rowOff>
    </xdr:from>
    <xdr:to>
      <xdr:col>0</xdr:col>
      <xdr:colOff>1143001</xdr:colOff>
      <xdr:row>43</xdr:row>
      <xdr:rowOff>287782</xdr:rowOff>
    </xdr:to>
    <xdr:pic>
      <xdr:nvPicPr>
        <xdr:cNvPr id="11" name="Image 10">
          <a:extLst>
            <a:ext uri="{FF2B5EF4-FFF2-40B4-BE49-F238E27FC236}">
              <a16:creationId xmlns:a16="http://schemas.microsoft.com/office/drawing/2014/main" id="{B11A4B9B-2D6A-4F1D-B07C-E708BD832BB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54783" y="13680281"/>
          <a:ext cx="988218" cy="133001"/>
        </a:xfrm>
        <a:prstGeom prst="rect">
          <a:avLst/>
        </a:prstGeom>
      </xdr:spPr>
    </xdr:pic>
    <xdr:clientData/>
  </xdr:twoCellAnchor>
  <xdr:twoCellAnchor editAs="oneCell">
    <xdr:from>
      <xdr:col>0</xdr:col>
      <xdr:colOff>297656</xdr:colOff>
      <xdr:row>27</xdr:row>
      <xdr:rowOff>59532</xdr:rowOff>
    </xdr:from>
    <xdr:to>
      <xdr:col>0</xdr:col>
      <xdr:colOff>1071562</xdr:colOff>
      <xdr:row>27</xdr:row>
      <xdr:rowOff>281813</xdr:rowOff>
    </xdr:to>
    <xdr:pic>
      <xdr:nvPicPr>
        <xdr:cNvPr id="24" name="Image 23">
          <a:extLst>
            <a:ext uri="{FF2B5EF4-FFF2-40B4-BE49-F238E27FC236}">
              <a16:creationId xmlns:a16="http://schemas.microsoft.com/office/drawing/2014/main" id="{0FE0FDA5-4945-FBA2-3869-63F2B273C6D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97656" y="7012782"/>
          <a:ext cx="773906" cy="222281"/>
        </a:xfrm>
        <a:prstGeom prst="rect">
          <a:avLst/>
        </a:prstGeom>
      </xdr:spPr>
    </xdr:pic>
    <xdr:clientData/>
  </xdr:twoCellAnchor>
  <xdr:twoCellAnchor editAs="oneCell">
    <xdr:from>
      <xdr:col>0</xdr:col>
      <xdr:colOff>428625</xdr:colOff>
      <xdr:row>31</xdr:row>
      <xdr:rowOff>35719</xdr:rowOff>
    </xdr:from>
    <xdr:to>
      <xdr:col>0</xdr:col>
      <xdr:colOff>793412</xdr:colOff>
      <xdr:row>32</xdr:row>
      <xdr:rowOff>35718</xdr:rowOff>
    </xdr:to>
    <xdr:pic>
      <xdr:nvPicPr>
        <xdr:cNvPr id="25" name="Image 24">
          <a:extLst>
            <a:ext uri="{FF2B5EF4-FFF2-40B4-BE49-F238E27FC236}">
              <a16:creationId xmlns:a16="http://schemas.microsoft.com/office/drawing/2014/main" id="{339878D1-151D-401E-B07D-5A4500F05703}"/>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r="67755" b="-5771"/>
        <a:stretch/>
      </xdr:blipFill>
      <xdr:spPr>
        <a:xfrm>
          <a:off x="428625" y="8512969"/>
          <a:ext cx="364787" cy="380999"/>
        </a:xfrm>
        <a:prstGeom prst="rect">
          <a:avLst/>
        </a:prstGeom>
      </xdr:spPr>
    </xdr:pic>
    <xdr:clientData/>
  </xdr:twoCellAnchor>
  <xdr:twoCellAnchor editAs="oneCell">
    <xdr:from>
      <xdr:col>0</xdr:col>
      <xdr:colOff>89390</xdr:colOff>
      <xdr:row>41</xdr:row>
      <xdr:rowOff>66675</xdr:rowOff>
    </xdr:from>
    <xdr:to>
      <xdr:col>0</xdr:col>
      <xdr:colOff>1134146</xdr:colOff>
      <xdr:row>41</xdr:row>
      <xdr:rowOff>295275</xdr:rowOff>
    </xdr:to>
    <xdr:pic>
      <xdr:nvPicPr>
        <xdr:cNvPr id="18" name="Image 17">
          <a:extLst>
            <a:ext uri="{FF2B5EF4-FFF2-40B4-BE49-F238E27FC236}">
              <a16:creationId xmlns:a16="http://schemas.microsoft.com/office/drawing/2014/main" id="{D48F01A1-6A92-4F25-8FE8-B9982BC98DB7}"/>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5819" t="40081" r="4809" b="40363"/>
        <a:stretch/>
      </xdr:blipFill>
      <xdr:spPr>
        <a:xfrm>
          <a:off x="89390" y="12734925"/>
          <a:ext cx="1044756" cy="228600"/>
        </a:xfrm>
        <a:prstGeom prst="rect">
          <a:avLst/>
        </a:prstGeom>
      </xdr:spPr>
    </xdr:pic>
    <xdr:clientData/>
  </xdr:twoCellAnchor>
  <xdr:twoCellAnchor editAs="oneCell">
    <xdr:from>
      <xdr:col>0</xdr:col>
      <xdr:colOff>845344</xdr:colOff>
      <xdr:row>0</xdr:row>
      <xdr:rowOff>51846</xdr:rowOff>
    </xdr:from>
    <xdr:to>
      <xdr:col>1</xdr:col>
      <xdr:colOff>849502</xdr:colOff>
      <xdr:row>6</xdr:row>
      <xdr:rowOff>178594</xdr:rowOff>
    </xdr:to>
    <xdr:pic>
      <xdr:nvPicPr>
        <xdr:cNvPr id="27" name="Image 26">
          <a:extLst>
            <a:ext uri="{FF2B5EF4-FFF2-40B4-BE49-F238E27FC236}">
              <a16:creationId xmlns:a16="http://schemas.microsoft.com/office/drawing/2014/main" id="{EF8B14E6-8D69-B2FE-F338-BD987C86890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45344" y="623346"/>
          <a:ext cx="1361471" cy="1269748"/>
        </a:xfrm>
        <a:prstGeom prst="rect">
          <a:avLst/>
        </a:prstGeom>
      </xdr:spPr>
    </xdr:pic>
    <xdr:clientData/>
  </xdr:twoCellAnchor>
  <xdr:twoCellAnchor>
    <xdr:from>
      <xdr:col>1</xdr:col>
      <xdr:colOff>1514202</xdr:colOff>
      <xdr:row>3</xdr:row>
      <xdr:rowOff>78450</xdr:rowOff>
    </xdr:from>
    <xdr:to>
      <xdr:col>2</xdr:col>
      <xdr:colOff>1141368</xdr:colOff>
      <xdr:row>5</xdr:row>
      <xdr:rowOff>71438</xdr:rowOff>
    </xdr:to>
    <xdr:sp macro="" textlink="">
      <xdr:nvSpPr>
        <xdr:cNvPr id="28" name="ZoneTexte 27">
          <a:extLst>
            <a:ext uri="{FF2B5EF4-FFF2-40B4-BE49-F238E27FC236}">
              <a16:creationId xmlns:a16="http://schemas.microsoft.com/office/drawing/2014/main" id="{4EC78AC9-94D7-4699-A84D-CE936F545574}"/>
            </a:ext>
          </a:extLst>
        </xdr:cNvPr>
        <xdr:cNvSpPr txBox="1"/>
      </xdr:nvSpPr>
      <xdr:spPr>
        <a:xfrm>
          <a:off x="2871515" y="1221450"/>
          <a:ext cx="1794103" cy="373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b="0" i="0" u="none" strike="noStrike">
              <a:solidFill>
                <a:schemeClr val="tx1">
                  <a:lumMod val="65000"/>
                  <a:lumOff val="35000"/>
                </a:schemeClr>
              </a:solidFill>
              <a:effectLst/>
              <a:latin typeface="+mn-lt"/>
              <a:ea typeface="+mn-ea"/>
              <a:cs typeface="+mn-cs"/>
            </a:rPr>
            <a:t>Tél  : 01 56 20 24 20 </a:t>
          </a:r>
          <a:endParaRPr lang="fr-FR" sz="1400" b="0">
            <a:solidFill>
              <a:schemeClr val="tx1">
                <a:lumMod val="65000"/>
                <a:lumOff val="35000"/>
              </a:schemeClr>
            </a:solidFill>
          </a:endParaRPr>
        </a:p>
      </xdr:txBody>
    </xdr:sp>
    <xdr:clientData/>
  </xdr:twoCellAnchor>
  <xdr:twoCellAnchor editAs="oneCell">
    <xdr:from>
      <xdr:col>0</xdr:col>
      <xdr:colOff>0</xdr:colOff>
      <xdr:row>23</xdr:row>
      <xdr:rowOff>38099</xdr:rowOff>
    </xdr:from>
    <xdr:to>
      <xdr:col>1</xdr:col>
      <xdr:colOff>4762</xdr:colOff>
      <xdr:row>23</xdr:row>
      <xdr:rowOff>332184</xdr:rowOff>
    </xdr:to>
    <xdr:pic>
      <xdr:nvPicPr>
        <xdr:cNvPr id="26" name="Image 25">
          <a:extLst>
            <a:ext uri="{FF2B5EF4-FFF2-40B4-BE49-F238E27FC236}">
              <a16:creationId xmlns:a16="http://schemas.microsoft.com/office/drawing/2014/main" id="{D37AB728-B000-E8A5-2EFE-331B206DA4A7}"/>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t="38636" b="39773"/>
        <a:stretch/>
      </xdr:blipFill>
      <xdr:spPr>
        <a:xfrm>
          <a:off x="0" y="5353049"/>
          <a:ext cx="1362075" cy="294085"/>
        </a:xfrm>
        <a:prstGeom prst="rect">
          <a:avLst/>
        </a:prstGeom>
      </xdr:spPr>
    </xdr:pic>
    <xdr:clientData/>
  </xdr:twoCellAnchor>
  <xdr:twoCellAnchor editAs="oneCell">
    <xdr:from>
      <xdr:col>0</xdr:col>
      <xdr:colOff>266701</xdr:colOff>
      <xdr:row>22</xdr:row>
      <xdr:rowOff>47626</xdr:rowOff>
    </xdr:from>
    <xdr:to>
      <xdr:col>0</xdr:col>
      <xdr:colOff>1104900</xdr:colOff>
      <xdr:row>22</xdr:row>
      <xdr:rowOff>297270</xdr:rowOff>
    </xdr:to>
    <xdr:pic>
      <xdr:nvPicPr>
        <xdr:cNvPr id="36" name="Graphique 28">
          <a:extLst>
            <a:ext uri="{FF2B5EF4-FFF2-40B4-BE49-F238E27FC236}">
              <a16:creationId xmlns:a16="http://schemas.microsoft.com/office/drawing/2014/main" id="{D67771E5-6637-73B8-CF5E-5539D2DDE1B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 uri="{96DAC541-7B7A-43D3-8B79-37D633B846F1}">
              <asvg:svgBlip xmlns:asvg="http://schemas.microsoft.com/office/drawing/2016/SVG/main" r:embed="rId38"/>
            </a:ext>
          </a:extLst>
        </a:blip>
        <a:stretch>
          <a:fillRect/>
        </a:stretch>
      </xdr:blipFill>
      <xdr:spPr>
        <a:xfrm>
          <a:off x="266701" y="4981576"/>
          <a:ext cx="838199" cy="249644"/>
        </a:xfrm>
        <a:prstGeom prst="rect">
          <a:avLst/>
        </a:prstGeom>
      </xdr:spPr>
    </xdr:pic>
    <xdr:clientData/>
  </xdr:twoCellAnchor>
  <xdr:twoCellAnchor editAs="oneCell">
    <xdr:from>
      <xdr:col>0</xdr:col>
      <xdr:colOff>180976</xdr:colOff>
      <xdr:row>39</xdr:row>
      <xdr:rowOff>114301</xdr:rowOff>
    </xdr:from>
    <xdr:to>
      <xdr:col>0</xdr:col>
      <xdr:colOff>1155856</xdr:colOff>
      <xdr:row>39</xdr:row>
      <xdr:rowOff>247650</xdr:rowOff>
    </xdr:to>
    <xdr:pic>
      <xdr:nvPicPr>
        <xdr:cNvPr id="45" name="Image 32">
          <a:extLst>
            <a:ext uri="{FF2B5EF4-FFF2-40B4-BE49-F238E27FC236}">
              <a16:creationId xmlns:a16="http://schemas.microsoft.com/office/drawing/2014/main" id="{370B7237-8A0E-074A-9574-CB71DDED5E0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0976" y="12401551"/>
          <a:ext cx="974880" cy="133349"/>
        </a:xfrm>
        <a:prstGeom prst="rect">
          <a:avLst/>
        </a:prstGeom>
      </xdr:spPr>
    </xdr:pic>
    <xdr:clientData/>
  </xdr:twoCellAnchor>
  <xdr:twoCellAnchor editAs="oneCell">
    <xdr:from>
      <xdr:col>0</xdr:col>
      <xdr:colOff>85726</xdr:colOff>
      <xdr:row>36</xdr:row>
      <xdr:rowOff>114300</xdr:rowOff>
    </xdr:from>
    <xdr:to>
      <xdr:col>0</xdr:col>
      <xdr:colOff>1328234</xdr:colOff>
      <xdr:row>36</xdr:row>
      <xdr:rowOff>285750</xdr:rowOff>
    </xdr:to>
    <xdr:pic>
      <xdr:nvPicPr>
        <xdr:cNvPr id="61" name="Image 34">
          <a:extLst>
            <a:ext uri="{FF2B5EF4-FFF2-40B4-BE49-F238E27FC236}">
              <a16:creationId xmlns:a16="http://schemas.microsoft.com/office/drawing/2014/main" id="{2265946B-5689-4E4C-0648-2618E538ED6D}"/>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t="15775" b="45914"/>
        <a:stretch/>
      </xdr:blipFill>
      <xdr:spPr>
        <a:xfrm>
          <a:off x="85726" y="10877550"/>
          <a:ext cx="1242508" cy="171450"/>
        </a:xfrm>
        <a:prstGeom prst="rect">
          <a:avLst/>
        </a:prstGeom>
      </xdr:spPr>
    </xdr:pic>
    <xdr:clientData/>
  </xdr:twoCellAnchor>
  <xdr:twoCellAnchor editAs="oneCell">
    <xdr:from>
      <xdr:col>0</xdr:col>
      <xdr:colOff>304801</xdr:colOff>
      <xdr:row>35</xdr:row>
      <xdr:rowOff>200025</xdr:rowOff>
    </xdr:from>
    <xdr:to>
      <xdr:col>0</xdr:col>
      <xdr:colOff>1154645</xdr:colOff>
      <xdr:row>35</xdr:row>
      <xdr:rowOff>323850</xdr:rowOff>
    </xdr:to>
    <xdr:pic>
      <xdr:nvPicPr>
        <xdr:cNvPr id="3" name="Image 2">
          <a:extLst>
            <a:ext uri="{FF2B5EF4-FFF2-40B4-BE49-F238E27FC236}">
              <a16:creationId xmlns:a16="http://schemas.microsoft.com/office/drawing/2014/main" id="{6B3321B6-0F2A-4043-AB5A-30136A80A4F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04801" y="9763125"/>
          <a:ext cx="849844" cy="123825"/>
        </a:xfrm>
        <a:prstGeom prst="rect">
          <a:avLst/>
        </a:prstGeom>
      </xdr:spPr>
    </xdr:pic>
    <xdr:clientData/>
  </xdr:twoCellAnchor>
  <xdr:twoCellAnchor editAs="oneCell">
    <xdr:from>
      <xdr:col>0</xdr:col>
      <xdr:colOff>419101</xdr:colOff>
      <xdr:row>19</xdr:row>
      <xdr:rowOff>85726</xdr:rowOff>
    </xdr:from>
    <xdr:to>
      <xdr:col>0</xdr:col>
      <xdr:colOff>914401</xdr:colOff>
      <xdr:row>19</xdr:row>
      <xdr:rowOff>292169</xdr:rowOff>
    </xdr:to>
    <xdr:pic>
      <xdr:nvPicPr>
        <xdr:cNvPr id="9" name="Image 8">
          <a:extLst>
            <a:ext uri="{FF2B5EF4-FFF2-40B4-BE49-F238E27FC236}">
              <a16:creationId xmlns:a16="http://schemas.microsoft.com/office/drawing/2014/main" id="{D9668C91-88AA-19EF-8602-836A8F6C9E4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19101" y="2638426"/>
          <a:ext cx="495300" cy="206443"/>
        </a:xfrm>
        <a:prstGeom prst="rect">
          <a:avLst/>
        </a:prstGeom>
      </xdr:spPr>
    </xdr:pic>
    <xdr:clientData/>
  </xdr:twoCellAnchor>
  <xdr:twoCellAnchor editAs="oneCell">
    <xdr:from>
      <xdr:col>0</xdr:col>
      <xdr:colOff>357188</xdr:colOff>
      <xdr:row>28</xdr:row>
      <xdr:rowOff>83343</xdr:rowOff>
    </xdr:from>
    <xdr:to>
      <xdr:col>0</xdr:col>
      <xdr:colOff>948059</xdr:colOff>
      <xdr:row>28</xdr:row>
      <xdr:rowOff>321468</xdr:rowOff>
    </xdr:to>
    <xdr:pic>
      <xdr:nvPicPr>
        <xdr:cNvPr id="4" name="Image 3">
          <a:extLst>
            <a:ext uri="{FF2B5EF4-FFF2-40B4-BE49-F238E27FC236}">
              <a16:creationId xmlns:a16="http://schemas.microsoft.com/office/drawing/2014/main" id="{61B41A0F-97E4-41BB-BE55-31C0B710223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57188" y="6512718"/>
          <a:ext cx="590871" cy="238125"/>
        </a:xfrm>
        <a:prstGeom prst="rect">
          <a:avLst/>
        </a:prstGeom>
      </xdr:spPr>
    </xdr:pic>
    <xdr:clientData/>
  </xdr:twoCellAnchor>
  <xdr:twoCellAnchor editAs="oneCell">
    <xdr:from>
      <xdr:col>0</xdr:col>
      <xdr:colOff>261938</xdr:colOff>
      <xdr:row>40</xdr:row>
      <xdr:rowOff>59532</xdr:rowOff>
    </xdr:from>
    <xdr:to>
      <xdr:col>0</xdr:col>
      <xdr:colOff>1059656</xdr:colOff>
      <xdr:row>40</xdr:row>
      <xdr:rowOff>325438</xdr:rowOff>
    </xdr:to>
    <xdr:pic>
      <xdr:nvPicPr>
        <xdr:cNvPr id="30" name="Image 29">
          <a:extLst>
            <a:ext uri="{FF2B5EF4-FFF2-40B4-BE49-F238E27FC236}">
              <a16:creationId xmlns:a16="http://schemas.microsoft.com/office/drawing/2014/main" id="{FC6082C1-B763-9CBF-A0EB-4590977E763D}"/>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61938" y="11537157"/>
          <a:ext cx="797718" cy="265906"/>
        </a:xfrm>
        <a:prstGeom prst="rect">
          <a:avLst/>
        </a:prstGeom>
      </xdr:spPr>
    </xdr:pic>
    <xdr:clientData/>
  </xdr:twoCellAnchor>
  <xdr:twoCellAnchor editAs="oneCell">
    <xdr:from>
      <xdr:col>0</xdr:col>
      <xdr:colOff>142876</xdr:colOff>
      <xdr:row>34</xdr:row>
      <xdr:rowOff>123826</xdr:rowOff>
    </xdr:from>
    <xdr:to>
      <xdr:col>0</xdr:col>
      <xdr:colOff>1133475</xdr:colOff>
      <xdr:row>34</xdr:row>
      <xdr:rowOff>336572</xdr:rowOff>
    </xdr:to>
    <xdr:pic>
      <xdr:nvPicPr>
        <xdr:cNvPr id="22" name="Graphique 21">
          <a:extLst>
            <a:ext uri="{FF2B5EF4-FFF2-40B4-BE49-F238E27FC236}">
              <a16:creationId xmlns:a16="http://schemas.microsoft.com/office/drawing/2014/main" id="{FF127BBB-756C-4618-A310-A76EE6C75E38}"/>
            </a:ext>
          </a:extLst>
        </xdr:cNvPr>
        <xdr:cNvPicPr>
          <a:picLocks noChangeAspect="1"/>
        </xdr:cNvPicPr>
      </xdr:nvPicPr>
      <xdr:blipFill>
        <a:blip xmlns:r="http://schemas.openxmlformats.org/officeDocument/2006/relationships" r:embed="rId45">
          <a:extLst>
            <a:ext uri="{96DAC541-7B7A-43D3-8B79-37D633B846F1}">
              <asvg:svgBlip xmlns:asvg="http://schemas.microsoft.com/office/drawing/2016/SVG/main" r:embed="rId46"/>
            </a:ext>
          </a:extLst>
        </a:blip>
        <a:stretch>
          <a:fillRect/>
        </a:stretch>
      </xdr:blipFill>
      <xdr:spPr>
        <a:xfrm>
          <a:off x="142876" y="8772526"/>
          <a:ext cx="990599" cy="212746"/>
        </a:xfrm>
        <a:prstGeom prst="rect">
          <a:avLst/>
        </a:prstGeom>
      </xdr:spPr>
    </xdr:pic>
    <xdr:clientData/>
  </xdr:twoCellAnchor>
  <xdr:twoCellAnchor editAs="oneCell">
    <xdr:from>
      <xdr:col>4</xdr:col>
      <xdr:colOff>0</xdr:colOff>
      <xdr:row>19</xdr:row>
      <xdr:rowOff>333374</xdr:rowOff>
    </xdr:from>
    <xdr:to>
      <xdr:col>17</xdr:col>
      <xdr:colOff>47994</xdr:colOff>
      <xdr:row>43</xdr:row>
      <xdr:rowOff>323849</xdr:rowOff>
    </xdr:to>
    <xdr:pic>
      <xdr:nvPicPr>
        <xdr:cNvPr id="19" name="Image 18">
          <a:hlinkClick xmlns:r="http://schemas.openxmlformats.org/officeDocument/2006/relationships" r:id="rId4"/>
          <a:extLst>
            <a:ext uri="{FF2B5EF4-FFF2-40B4-BE49-F238E27FC236}">
              <a16:creationId xmlns:a16="http://schemas.microsoft.com/office/drawing/2014/main" id="{531BDCFC-58E2-5196-7F0F-A304B959F1FF}"/>
            </a:ext>
          </a:extLst>
        </xdr:cNvPr>
        <xdr:cNvPicPr>
          <a:picLocks noChangeAspect="1"/>
        </xdr:cNvPicPr>
      </xdr:nvPicPr>
      <xdr:blipFill>
        <a:blip xmlns:r="http://schemas.openxmlformats.org/officeDocument/2006/relationships" r:embed="rId47"/>
        <a:stretch>
          <a:fillRect/>
        </a:stretch>
      </xdr:blipFill>
      <xdr:spPr>
        <a:xfrm>
          <a:off x="11506200" y="2524124"/>
          <a:ext cx="8468094" cy="9248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2E955177-9C1F-49B7-A54C-44AE1BDDC82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Gérez vos actifs numériques, via la gestion des polices ou la compression d'images. </a:t>
          </a:r>
          <a:endParaRPr lang="en-US" sz="1200">
            <a:solidFill>
              <a:srgbClr val="0392C2"/>
            </a:solidFill>
          </a:endParaRPr>
        </a:p>
      </xdr:txBody>
    </xdr:sp>
    <xdr:clientData/>
  </xdr:twoCellAnchor>
  <xdr:twoCellAnchor editAs="absolute">
    <xdr:from>
      <xdr:col>2</xdr:col>
      <xdr:colOff>1068915</xdr:colOff>
      <xdr:row>0</xdr:row>
      <xdr:rowOff>204822</xdr:rowOff>
    </xdr:from>
    <xdr:to>
      <xdr:col>3</xdr:col>
      <xdr:colOff>596341</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AE8E2CD0-129E-4717-ACD7-2E6E37CDE5FE}"/>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123825</xdr:colOff>
      <xdr:row>0</xdr:row>
      <xdr:rowOff>209550</xdr:rowOff>
    </xdr:from>
    <xdr:to>
      <xdr:col>0</xdr:col>
      <xdr:colOff>2209800</xdr:colOff>
      <xdr:row>0</xdr:row>
      <xdr:rowOff>626745</xdr:rowOff>
    </xdr:to>
    <xdr:pic>
      <xdr:nvPicPr>
        <xdr:cNvPr id="8" name="Image 7">
          <a:extLst>
            <a:ext uri="{FF2B5EF4-FFF2-40B4-BE49-F238E27FC236}">
              <a16:creationId xmlns:a16="http://schemas.microsoft.com/office/drawing/2014/main" id="{56381E77-B1D7-419D-8D51-B164212232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209550"/>
          <a:ext cx="2085975" cy="4171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B3812EFB-FD28-4CF2-A4E2-684CEB7DCDB1}"/>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de packaging, installation de logiciels et cybersécurité.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16AAA77-7CD5-4600-AEE6-F6C0963A67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412751</xdr:colOff>
      <xdr:row>0</xdr:row>
      <xdr:rowOff>148167</xdr:rowOff>
    </xdr:from>
    <xdr:to>
      <xdr:col>0</xdr:col>
      <xdr:colOff>1947334</xdr:colOff>
      <xdr:row>0</xdr:row>
      <xdr:rowOff>588929</xdr:rowOff>
    </xdr:to>
    <xdr:pic>
      <xdr:nvPicPr>
        <xdr:cNvPr id="7" name="Image 6">
          <a:extLst>
            <a:ext uri="{FF2B5EF4-FFF2-40B4-BE49-F238E27FC236}">
              <a16:creationId xmlns:a16="http://schemas.microsoft.com/office/drawing/2014/main" id="{ACF3A799-23BA-6594-6B99-B352CD8CC0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2751" y="148167"/>
          <a:ext cx="1534583" cy="4407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1358900</xdr:colOff>
      <xdr:row>1</xdr:row>
      <xdr:rowOff>155364</xdr:rowOff>
    </xdr:from>
    <xdr:to>
      <xdr:col>2</xdr:col>
      <xdr:colOff>1205018</xdr:colOff>
      <xdr:row>1</xdr:row>
      <xdr:rowOff>1026584</xdr:rowOff>
    </xdr:to>
    <xdr:sp macro="" textlink="">
      <xdr:nvSpPr>
        <xdr:cNvPr id="2" name="ZoneTexte 1">
          <a:extLst>
            <a:ext uri="{FF2B5EF4-FFF2-40B4-BE49-F238E27FC236}">
              <a16:creationId xmlns:a16="http://schemas.microsoft.com/office/drawing/2014/main" id="{3FFE79F4-34CB-4023-BFF8-60E1C27E9FA9}"/>
            </a:ext>
          </a:extLst>
        </xdr:cNvPr>
        <xdr:cNvSpPr txBox="1"/>
      </xdr:nvSpPr>
      <xdr:spPr>
        <a:xfrm>
          <a:off x="3655483" y="970281"/>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Editeurs de PDF pour améliorer les traitements de documents.</a:t>
          </a:r>
          <a:endParaRPr lang="en-US" sz="1200">
            <a:solidFill>
              <a:srgbClr val="0392C2"/>
            </a:solidFill>
            <a:effectLst/>
          </a:endParaRPr>
        </a:p>
      </xdr:txBody>
    </xdr:sp>
    <xdr:clientData/>
  </xdr:twoCellAnchor>
  <xdr:twoCellAnchor editAs="absolute">
    <xdr:from>
      <xdr:col>2</xdr:col>
      <xdr:colOff>1320800</xdr:colOff>
      <xdr:row>0</xdr:row>
      <xdr:rowOff>228740</xdr:rowOff>
    </xdr:from>
    <xdr:to>
      <xdr:col>3</xdr:col>
      <xdr:colOff>848225</xdr:colOff>
      <xdr:row>0</xdr:row>
      <xdr:rowOff>571526</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21BCCD8-ADBF-4F7B-BFD4-A7D7A2C609E3}"/>
            </a:ext>
          </a:extLst>
        </xdr:cNvPr>
        <xdr:cNvSpPr txBox="1"/>
      </xdr:nvSpPr>
      <xdr:spPr>
        <a:xfrm>
          <a:off x="10786533" y="228740"/>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660925</xdr:colOff>
      <xdr:row>0</xdr:row>
      <xdr:rowOff>158750</xdr:rowOff>
    </xdr:from>
    <xdr:to>
      <xdr:col>0</xdr:col>
      <xdr:colOff>1685102</xdr:colOff>
      <xdr:row>0</xdr:row>
      <xdr:rowOff>571500</xdr:rowOff>
    </xdr:to>
    <xdr:pic>
      <xdr:nvPicPr>
        <xdr:cNvPr id="5" name="Image 4">
          <a:extLst>
            <a:ext uri="{FF2B5EF4-FFF2-40B4-BE49-F238E27FC236}">
              <a16:creationId xmlns:a16="http://schemas.microsoft.com/office/drawing/2014/main" id="{78F5F685-BE7E-0E0C-8447-BC0F2D5433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0925" y="158750"/>
          <a:ext cx="1024177" cy="412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E28042D-CB4C-4CBC-A004-64B463C8D9A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152400</xdr:colOff>
      <xdr:row>71</xdr:row>
      <xdr:rowOff>144780</xdr:rowOff>
    </xdr:from>
    <xdr:to>
      <xdr:col>1</xdr:col>
      <xdr:colOff>7071360</xdr:colOff>
      <xdr:row>71</xdr:row>
      <xdr:rowOff>1417320</xdr:rowOff>
    </xdr:to>
    <xdr:sp macro="" textlink="">
      <xdr:nvSpPr>
        <xdr:cNvPr id="6" name="ZoneTexte 5">
          <a:extLst>
            <a:ext uri="{FF2B5EF4-FFF2-40B4-BE49-F238E27FC236}">
              <a16:creationId xmlns:a16="http://schemas.microsoft.com/office/drawing/2014/main" id="{158BD917-DE86-4F30-AE4E-BF41553E6153}"/>
            </a:ext>
          </a:extLst>
        </xdr:cNvPr>
        <xdr:cNvSpPr txBox="1"/>
      </xdr:nvSpPr>
      <xdr:spPr>
        <a:xfrm>
          <a:off x="2514600" y="967740"/>
          <a:ext cx="6918960" cy="1272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 </a:t>
          </a:r>
          <a:r>
            <a:rPr lang="fr-FR" sz="1100">
              <a:solidFill>
                <a:schemeClr val="dk1"/>
              </a:solidFill>
              <a:effectLst/>
              <a:latin typeface="+mn-lt"/>
              <a:ea typeface="+mn-ea"/>
              <a:cs typeface="+mn-cs"/>
            </a:rPr>
            <a:t>Les solutions Kerio ne sont plus disponibles en licence perpétuelles mais</a:t>
          </a:r>
          <a:r>
            <a:rPr lang="fr-FR" sz="1100" baseline="0">
              <a:solidFill>
                <a:schemeClr val="dk1"/>
              </a:solidFill>
              <a:effectLst/>
              <a:latin typeface="+mn-lt"/>
              <a:ea typeface="+mn-ea"/>
              <a:cs typeface="+mn-cs"/>
            </a:rPr>
            <a:t> en souscription.</a:t>
          </a:r>
          <a:endParaRPr lang="fr-FR" sz="1100">
            <a:solidFill>
              <a:schemeClr val="dk1"/>
            </a:solidFill>
            <a:effectLst/>
            <a:latin typeface="+mn-lt"/>
            <a:ea typeface="+mn-ea"/>
            <a:cs typeface="+mn-cs"/>
          </a:endParaRPr>
        </a:p>
        <a:p>
          <a:endParaRPr lang="fr-FR" sz="900">
            <a:solidFill>
              <a:schemeClr val="dk1"/>
            </a:solidFill>
            <a:effectLst/>
            <a:latin typeface="+mn-lt"/>
            <a:ea typeface="+mn-ea"/>
            <a:cs typeface="+mn-cs"/>
          </a:endParaRPr>
        </a:p>
        <a:p>
          <a:r>
            <a:rPr lang="fr-FR" sz="1100">
              <a:solidFill>
                <a:schemeClr val="dk1"/>
              </a:solidFill>
              <a:effectLst/>
              <a:latin typeface="+mn-lt"/>
              <a:ea typeface="+mn-ea"/>
              <a:cs typeface="+mn-cs"/>
            </a:rPr>
            <a:t>Contactez-nous pour :</a:t>
          </a:r>
        </a:p>
        <a:p>
          <a:pPr eaLnBrk="1" fontAlgn="auto" latinLnBrk="0" hangingPunct="1"/>
          <a:r>
            <a:rPr lang="fr-FR" sz="1100" b="0" i="0" baseline="0">
              <a:solidFill>
                <a:schemeClr val="dk1"/>
              </a:solidFill>
              <a:effectLst/>
              <a:latin typeface="+mn-lt"/>
              <a:ea typeface="+mn-ea"/>
              <a:cs typeface="+mn-cs"/>
            </a:rPr>
            <a:t>- les renouvellements </a:t>
          </a:r>
          <a:endParaRPr lang="en-US">
            <a:effectLst/>
          </a:endParaRPr>
        </a:p>
        <a:p>
          <a:pPr eaLnBrk="1" fontAlgn="auto" latinLnBrk="0" hangingPunct="1"/>
          <a:r>
            <a:rPr lang="fr-FR" sz="1100" b="0" i="0" baseline="0">
              <a:solidFill>
                <a:schemeClr val="dk1"/>
              </a:solidFill>
              <a:effectLst/>
              <a:latin typeface="+mn-lt"/>
              <a:ea typeface="+mn-ea"/>
              <a:cs typeface="+mn-cs"/>
            </a:rPr>
            <a:t>- les tranches d'utilisateurs supérieures à 49</a:t>
          </a:r>
          <a:endParaRPr lang="en-US">
            <a:effectLst/>
          </a:endParaRPr>
        </a:p>
        <a:p>
          <a:pPr eaLnBrk="1" fontAlgn="auto" latinLnBrk="0" hangingPunct="1"/>
          <a:r>
            <a:rPr lang="fr-FR" sz="1100" b="0" i="0" baseline="0">
              <a:solidFill>
                <a:schemeClr val="dk1"/>
              </a:solidFill>
              <a:effectLst/>
              <a:latin typeface="+mn-lt"/>
              <a:ea typeface="+mn-ea"/>
              <a:cs typeface="+mn-cs"/>
            </a:rPr>
            <a:t>- les add-ons des extensions</a:t>
          </a:r>
          <a:endParaRPr lang="en-US">
            <a:effectLst/>
          </a:endParaRPr>
        </a:p>
        <a:p>
          <a:pPr eaLnBrk="1" fontAlgn="auto" latinLnBrk="0" hangingPunct="1"/>
          <a:r>
            <a:rPr lang="fr-FR" sz="1100" b="0" i="0" baseline="0">
              <a:solidFill>
                <a:schemeClr val="dk1"/>
              </a:solidFill>
              <a:effectLst/>
              <a:latin typeface="+mn-lt"/>
              <a:ea typeface="+mn-ea"/>
              <a:cs typeface="+mn-cs"/>
            </a:rPr>
            <a:t>- les souscriptions  et les extensions pour 2 et 3 ans</a:t>
          </a:r>
          <a:endParaRPr lang="en-US">
            <a:effectLst/>
          </a:endParaRPr>
        </a:p>
      </xdr:txBody>
    </xdr:sp>
    <xdr:clientData/>
  </xdr:twoCellAnchor>
  <xdr:twoCellAnchor editAs="oneCell">
    <xdr:from>
      <xdr:col>0</xdr:col>
      <xdr:colOff>180975</xdr:colOff>
      <xdr:row>0</xdr:row>
      <xdr:rowOff>228600</xdr:rowOff>
    </xdr:from>
    <xdr:to>
      <xdr:col>0</xdr:col>
      <xdr:colOff>2200275</xdr:colOff>
      <xdr:row>0</xdr:row>
      <xdr:rowOff>498560</xdr:rowOff>
    </xdr:to>
    <xdr:pic>
      <xdr:nvPicPr>
        <xdr:cNvPr id="11" name="Image 10">
          <a:extLst>
            <a:ext uri="{FF2B5EF4-FFF2-40B4-BE49-F238E27FC236}">
              <a16:creationId xmlns:a16="http://schemas.microsoft.com/office/drawing/2014/main" id="{050756ED-4824-4029-8A0D-8F03C36F68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975" y="228600"/>
          <a:ext cx="2019300" cy="269960"/>
        </a:xfrm>
        <a:prstGeom prst="rect">
          <a:avLst/>
        </a:prstGeom>
      </xdr:spPr>
    </xdr:pic>
    <xdr:clientData/>
  </xdr:twoCellAnchor>
  <xdr:twoCellAnchor>
    <xdr:from>
      <xdr:col>1</xdr:col>
      <xdr:colOff>74084</xdr:colOff>
      <xdr:row>1</xdr:row>
      <xdr:rowOff>158750</xdr:rowOff>
    </xdr:from>
    <xdr:to>
      <xdr:col>2</xdr:col>
      <xdr:colOff>82127</xdr:colOff>
      <xdr:row>1</xdr:row>
      <xdr:rowOff>1019386</xdr:rowOff>
    </xdr:to>
    <xdr:sp macro="" textlink="">
      <xdr:nvSpPr>
        <xdr:cNvPr id="5" name="ZoneTexte 4">
          <a:extLst>
            <a:ext uri="{FF2B5EF4-FFF2-40B4-BE49-F238E27FC236}">
              <a16:creationId xmlns:a16="http://schemas.microsoft.com/office/drawing/2014/main" id="{DB22DF21-FBB2-4AE2-98BF-2E48FC15219D}"/>
            </a:ext>
          </a:extLst>
        </xdr:cNvPr>
        <xdr:cNvSpPr txBox="1"/>
      </xdr:nvSpPr>
      <xdr:spPr>
        <a:xfrm>
          <a:off x="2370667"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de surveillance, gestion et conformité des infrastructures IT.</a:t>
          </a:r>
          <a:endParaRPr lang="en-US" sz="1200" b="0">
            <a:solidFill>
              <a:srgbClr val="0392C2"/>
            </a:solidFill>
            <a:effectLst/>
          </a:endParaRPr>
        </a:p>
      </xdr:txBody>
    </xdr:sp>
    <xdr:clientData/>
  </xdr:twoCellAnchor>
  <xdr:twoCellAnchor>
    <xdr:from>
      <xdr:col>1</xdr:col>
      <xdr:colOff>971551</xdr:colOff>
      <xdr:row>1</xdr:row>
      <xdr:rowOff>655320</xdr:rowOff>
    </xdr:from>
    <xdr:to>
      <xdr:col>1</xdr:col>
      <xdr:colOff>6000751</xdr:colOff>
      <xdr:row>1</xdr:row>
      <xdr:rowOff>893445</xdr:rowOff>
    </xdr:to>
    <xdr:sp macro="" textlink="">
      <xdr:nvSpPr>
        <xdr:cNvPr id="7" name="ZoneTexte 6">
          <a:extLst>
            <a:ext uri="{FF2B5EF4-FFF2-40B4-BE49-F238E27FC236}">
              <a16:creationId xmlns:a16="http://schemas.microsoft.com/office/drawing/2014/main" id="{FFA6F3E7-EBAA-4AA0-BF02-5206A2F4D904}"/>
            </a:ext>
          </a:extLst>
        </xdr:cNvPr>
        <xdr:cNvSpPr txBox="1"/>
      </xdr:nvSpPr>
      <xdr:spPr>
        <a:xfrm>
          <a:off x="3268134" y="1470237"/>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13AC9CCF-DDB7-42B8-A528-452F109639A1}"/>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Plates-formes reconnues d’informatique et d'assistance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FE629C7-B7C8-4437-BC13-4C85C806C9B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548640</xdr:colOff>
      <xdr:row>0</xdr:row>
      <xdr:rowOff>45720</xdr:rowOff>
    </xdr:from>
    <xdr:to>
      <xdr:col>0</xdr:col>
      <xdr:colOff>1795275</xdr:colOff>
      <xdr:row>0</xdr:row>
      <xdr:rowOff>789434</xdr:rowOff>
    </xdr:to>
    <xdr:pic>
      <xdr:nvPicPr>
        <xdr:cNvPr id="8" name="Image 7">
          <a:extLst>
            <a:ext uri="{FF2B5EF4-FFF2-40B4-BE49-F238E27FC236}">
              <a16:creationId xmlns:a16="http://schemas.microsoft.com/office/drawing/2014/main" id="{CD02CDE3-7D9D-4032-9A64-73472A59F7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640" y="45720"/>
          <a:ext cx="1246635" cy="7437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AB4083C-7535-4728-894D-E82B8626A8EC}"/>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254000</xdr:colOff>
      <xdr:row>0</xdr:row>
      <xdr:rowOff>127000</xdr:rowOff>
    </xdr:from>
    <xdr:to>
      <xdr:col>0</xdr:col>
      <xdr:colOff>1907964</xdr:colOff>
      <xdr:row>0</xdr:row>
      <xdr:rowOff>652251</xdr:rowOff>
    </xdr:to>
    <xdr:pic>
      <xdr:nvPicPr>
        <xdr:cNvPr id="8" name="Image 7">
          <a:extLst>
            <a:ext uri="{FF2B5EF4-FFF2-40B4-BE49-F238E27FC236}">
              <a16:creationId xmlns:a16="http://schemas.microsoft.com/office/drawing/2014/main" id="{61424A77-3179-4E54-822D-A6298CC089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127000"/>
          <a:ext cx="1661584" cy="529061"/>
        </a:xfrm>
        <a:prstGeom prst="rect">
          <a:avLst/>
        </a:prstGeom>
      </xdr:spPr>
    </xdr:pic>
    <xdr:clientData/>
  </xdr:twoCellAnchor>
  <xdr:twoCellAnchor>
    <xdr:from>
      <xdr:col>1</xdr:col>
      <xdr:colOff>10584</xdr:colOff>
      <xdr:row>1</xdr:row>
      <xdr:rowOff>179916</xdr:rowOff>
    </xdr:from>
    <xdr:to>
      <xdr:col>2</xdr:col>
      <xdr:colOff>18627</xdr:colOff>
      <xdr:row>1</xdr:row>
      <xdr:rowOff>1040552</xdr:rowOff>
    </xdr:to>
    <xdr:sp macro="" textlink="">
      <xdr:nvSpPr>
        <xdr:cNvPr id="5" name="ZoneTexte 4">
          <a:extLst>
            <a:ext uri="{FF2B5EF4-FFF2-40B4-BE49-F238E27FC236}">
              <a16:creationId xmlns:a16="http://schemas.microsoft.com/office/drawing/2014/main" id="{1C7D6714-D0FB-4C5B-A5BA-E8C4D67E2A7A}"/>
            </a:ext>
          </a:extLst>
        </xdr:cNvPr>
        <xdr:cNvSpPr txBox="1"/>
      </xdr:nvSpPr>
      <xdr:spPr>
        <a:xfrm>
          <a:off x="230716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Editeur multi-plateforme indispensable à tout développeur.</a:t>
          </a:r>
        </a:p>
      </xdr:txBody>
    </xdr:sp>
    <xdr:clientData/>
  </xdr:twoCellAnchor>
  <xdr:twoCellAnchor>
    <xdr:from>
      <xdr:col>1</xdr:col>
      <xdr:colOff>908051</xdr:colOff>
      <xdr:row>1</xdr:row>
      <xdr:rowOff>676486</xdr:rowOff>
    </xdr:from>
    <xdr:to>
      <xdr:col>1</xdr:col>
      <xdr:colOff>5937251</xdr:colOff>
      <xdr:row>1</xdr:row>
      <xdr:rowOff>914611</xdr:rowOff>
    </xdr:to>
    <xdr:sp macro="" textlink="">
      <xdr:nvSpPr>
        <xdr:cNvPr id="6" name="ZoneTexte 5">
          <a:extLst>
            <a:ext uri="{FF2B5EF4-FFF2-40B4-BE49-F238E27FC236}">
              <a16:creationId xmlns:a16="http://schemas.microsoft.com/office/drawing/2014/main" id="{4709EFF3-CAE3-4E0C-89B1-9EEB00B8B23D}"/>
            </a:ext>
          </a:extLst>
        </xdr:cNvPr>
        <xdr:cNvSpPr txBox="1"/>
      </xdr:nvSpPr>
      <xdr:spPr>
        <a:xfrm>
          <a:off x="320463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99483</xdr:colOff>
      <xdr:row>1</xdr:row>
      <xdr:rowOff>155363</xdr:rowOff>
    </xdr:from>
    <xdr:to>
      <xdr:col>1</xdr:col>
      <xdr:colOff>6856518</xdr:colOff>
      <xdr:row>1</xdr:row>
      <xdr:rowOff>1037166</xdr:rowOff>
    </xdr:to>
    <xdr:sp macro="" textlink="">
      <xdr:nvSpPr>
        <xdr:cNvPr id="2" name="ZoneTexte 1">
          <a:extLst>
            <a:ext uri="{FF2B5EF4-FFF2-40B4-BE49-F238E27FC236}">
              <a16:creationId xmlns:a16="http://schemas.microsoft.com/office/drawing/2014/main" id="{998182AF-D0F6-4022-90F6-650C653E944B}"/>
            </a:ext>
          </a:extLst>
        </xdr:cNvPr>
        <xdr:cNvSpPr txBox="1"/>
      </xdr:nvSpPr>
      <xdr:spPr>
        <a:xfrm>
          <a:off x="2396066" y="970280"/>
          <a:ext cx="6757035"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Plateforme d’apprentissage dont bénéficient des millions d’étudiants et d’enseignants dans le monde.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3AD4B81-4B57-4303-8508-379145323678}"/>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135467</xdr:colOff>
      <xdr:row>0</xdr:row>
      <xdr:rowOff>228601</xdr:rowOff>
    </xdr:from>
    <xdr:to>
      <xdr:col>0</xdr:col>
      <xdr:colOff>2227578</xdr:colOff>
      <xdr:row>0</xdr:row>
      <xdr:rowOff>524934</xdr:rowOff>
    </xdr:to>
    <xdr:pic>
      <xdr:nvPicPr>
        <xdr:cNvPr id="13" name="Image 12">
          <a:extLst>
            <a:ext uri="{FF2B5EF4-FFF2-40B4-BE49-F238E27FC236}">
              <a16:creationId xmlns:a16="http://schemas.microsoft.com/office/drawing/2014/main" id="{946885A9-B8B6-8FC8-0C53-E4E7686660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467" y="228601"/>
          <a:ext cx="2092111" cy="29633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258234</xdr:colOff>
      <xdr:row>1</xdr:row>
      <xdr:rowOff>176530</xdr:rowOff>
    </xdr:from>
    <xdr:to>
      <xdr:col>1</xdr:col>
      <xdr:colOff>7177194</xdr:colOff>
      <xdr:row>1</xdr:row>
      <xdr:rowOff>1079500</xdr:rowOff>
    </xdr:to>
    <xdr:sp macro="" textlink="">
      <xdr:nvSpPr>
        <xdr:cNvPr id="2" name="ZoneTexte 1">
          <a:extLst>
            <a:ext uri="{FF2B5EF4-FFF2-40B4-BE49-F238E27FC236}">
              <a16:creationId xmlns:a16="http://schemas.microsoft.com/office/drawing/2014/main" id="{002A5DDF-916E-472D-86A2-4D6848610EE2}"/>
            </a:ext>
          </a:extLst>
        </xdr:cNvPr>
        <xdr:cNvSpPr txBox="1"/>
      </xdr:nvSpPr>
      <xdr:spPr>
        <a:xfrm>
          <a:off x="2554817" y="991447"/>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Créez des cours interactifs basés sur des diapositives.</a:t>
          </a:r>
          <a:endParaRPr lang="en-US" sz="1200">
            <a:solidFill>
              <a:srgbClr val="0392C2"/>
            </a:solidFill>
            <a:effectLst/>
          </a:endParaRPr>
        </a:p>
      </xdr:txBody>
    </xdr:sp>
    <xdr:clientData/>
  </xdr:twoCellAnchor>
  <xdr:twoCellAnchor editAs="absolute">
    <xdr:from>
      <xdr:col>2</xdr:col>
      <xdr:colOff>945725</xdr:colOff>
      <xdr:row>0</xdr:row>
      <xdr:rowOff>212442</xdr:rowOff>
    </xdr:from>
    <xdr:to>
      <xdr:col>3</xdr:col>
      <xdr:colOff>465531</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93236EE-EFC4-4C1D-841E-910A87C85EFC}"/>
            </a:ext>
          </a:extLst>
        </xdr:cNvPr>
        <xdr:cNvSpPr txBox="1"/>
      </xdr:nvSpPr>
      <xdr:spPr>
        <a:xfrm>
          <a:off x="108817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127002</xdr:colOff>
      <xdr:row>0</xdr:row>
      <xdr:rowOff>118535</xdr:rowOff>
    </xdr:from>
    <xdr:to>
      <xdr:col>0</xdr:col>
      <xdr:colOff>2214458</xdr:colOff>
      <xdr:row>0</xdr:row>
      <xdr:rowOff>689725</xdr:rowOff>
    </xdr:to>
    <xdr:pic>
      <xdr:nvPicPr>
        <xdr:cNvPr id="6" name="Image 5">
          <a:extLst>
            <a:ext uri="{FF2B5EF4-FFF2-40B4-BE49-F238E27FC236}">
              <a16:creationId xmlns:a16="http://schemas.microsoft.com/office/drawing/2014/main" id="{12AC133B-B24C-6339-42E1-00CDDBAF146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4586" b="38101"/>
        <a:stretch/>
      </xdr:blipFill>
      <xdr:spPr>
        <a:xfrm>
          <a:off x="127002" y="118535"/>
          <a:ext cx="2091266" cy="5711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45787DFD-D02B-4FCF-B47F-329619018E16}"/>
            </a:ext>
          </a:extLst>
        </xdr:cNvPr>
        <xdr:cNvSpPr txBox="1"/>
      </xdr:nvSpPr>
      <xdr:spPr>
        <a:xfrm>
          <a:off x="2448983" y="1065530"/>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Outils de developpement et codage. Améliorez la productivité de vos developpeurs. </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821FFE-6CBE-442D-B169-B7A0607732EF}"/>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313267</xdr:colOff>
      <xdr:row>0</xdr:row>
      <xdr:rowOff>228600</xdr:rowOff>
    </xdr:from>
    <xdr:to>
      <xdr:col>0</xdr:col>
      <xdr:colOff>2159000</xdr:colOff>
      <xdr:row>0</xdr:row>
      <xdr:rowOff>624999</xdr:rowOff>
    </xdr:to>
    <xdr:pic>
      <xdr:nvPicPr>
        <xdr:cNvPr id="5" name="Graphique 4">
          <a:extLst>
            <a:ext uri="{FF2B5EF4-FFF2-40B4-BE49-F238E27FC236}">
              <a16:creationId xmlns:a16="http://schemas.microsoft.com/office/drawing/2014/main" id="{1E504822-2A40-1854-C40E-29B5617C527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13267" y="228600"/>
          <a:ext cx="1845733" cy="39639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4DDDAB3E-AE15-4765-926D-CD885957FD89}"/>
            </a:ext>
          </a:extLst>
        </xdr:cNvPr>
        <xdr:cNvSpPr txBox="1"/>
      </xdr:nvSpPr>
      <xdr:spPr>
        <a:xfrm>
          <a:off x="2514600" y="967740"/>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Gestionnaire de mots de passe sécurisé.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3306FAB-CCDC-4E4A-AD3A-576D01EE2255}"/>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228600</xdr:colOff>
      <xdr:row>0</xdr:row>
      <xdr:rowOff>237067</xdr:rowOff>
    </xdr:from>
    <xdr:to>
      <xdr:col>0</xdr:col>
      <xdr:colOff>2125133</xdr:colOff>
      <xdr:row>0</xdr:row>
      <xdr:rowOff>513398</xdr:rowOff>
    </xdr:to>
    <xdr:pic>
      <xdr:nvPicPr>
        <xdr:cNvPr id="6" name="Image 5">
          <a:extLst>
            <a:ext uri="{FF2B5EF4-FFF2-40B4-BE49-F238E27FC236}">
              <a16:creationId xmlns:a16="http://schemas.microsoft.com/office/drawing/2014/main" id="{334EF713-B630-B035-1AFC-0BC160985D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237067"/>
          <a:ext cx="1896533" cy="2763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229606</xdr:colOff>
      <xdr:row>0</xdr:row>
      <xdr:rowOff>197856</xdr:rowOff>
    </xdr:from>
    <xdr:to>
      <xdr:col>0</xdr:col>
      <xdr:colOff>2243952</xdr:colOff>
      <xdr:row>0</xdr:row>
      <xdr:rowOff>609336</xdr:rowOff>
    </xdr:to>
    <xdr:pic>
      <xdr:nvPicPr>
        <xdr:cNvPr id="2" name="Image 1" descr="CIB Assistance - Maintenance de matériel bureautique">
          <a:extLst>
            <a:ext uri="{FF2B5EF4-FFF2-40B4-BE49-F238E27FC236}">
              <a16:creationId xmlns:a16="http://schemas.microsoft.com/office/drawing/2014/main" id="{31A000F0-4198-40C2-ADCD-1626CB59C57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81" t="20255" r="3682" b="16065"/>
        <a:stretch/>
      </xdr:blipFill>
      <xdr:spPr bwMode="auto">
        <a:xfrm>
          <a:off x="229606" y="197856"/>
          <a:ext cx="2012441" cy="41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804545</xdr:colOff>
      <xdr:row>0</xdr:row>
      <xdr:rowOff>212442</xdr:rowOff>
    </xdr:from>
    <xdr:to>
      <xdr:col>3</xdr:col>
      <xdr:colOff>337683</xdr:colOff>
      <xdr:row>0</xdr:row>
      <xdr:rowOff>543798</xdr:rowOff>
    </xdr:to>
    <xdr:sp macro="" textlink="">
      <xdr:nvSpPr>
        <xdr:cNvPr id="9" name="ZoneTexte 2">
          <a:hlinkClick xmlns:r="http://schemas.openxmlformats.org/officeDocument/2006/relationships" r:id="rId2"/>
          <a:extLst>
            <a:ext uri="{FF2B5EF4-FFF2-40B4-BE49-F238E27FC236}">
              <a16:creationId xmlns:a16="http://schemas.microsoft.com/office/drawing/2014/main" id="{CA4D105A-9BBA-4CE8-A933-D84B6F522633}"/>
            </a:ext>
          </a:extLst>
        </xdr:cNvPr>
        <xdr:cNvSpPr txBox="1"/>
      </xdr:nvSpPr>
      <xdr:spPr>
        <a:xfrm>
          <a:off x="10881783" y="204822"/>
          <a:ext cx="113609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211667</xdr:colOff>
      <xdr:row>1</xdr:row>
      <xdr:rowOff>148166</xdr:rowOff>
    </xdr:from>
    <xdr:to>
      <xdr:col>1</xdr:col>
      <xdr:colOff>6968702</xdr:colOff>
      <xdr:row>1</xdr:row>
      <xdr:rowOff>1019386</xdr:rowOff>
    </xdr:to>
    <xdr:sp macro="" textlink="">
      <xdr:nvSpPr>
        <xdr:cNvPr id="3" name="ZoneTexte 2">
          <a:extLst>
            <a:ext uri="{FF2B5EF4-FFF2-40B4-BE49-F238E27FC236}">
              <a16:creationId xmlns:a16="http://schemas.microsoft.com/office/drawing/2014/main" id="{D03ACF6E-A558-4A72-B277-B17D0A4E9CD5}"/>
            </a:ext>
          </a:extLst>
        </xdr:cNvPr>
        <xdr:cNvSpPr txBox="1"/>
      </xdr:nvSpPr>
      <xdr:spPr>
        <a:xfrm>
          <a:off x="2508250" y="963083"/>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baseline="0">
              <a:solidFill>
                <a:srgbClr val="0392C2"/>
              </a:solidFill>
              <a:effectLst/>
              <a:latin typeface="+mn-lt"/>
              <a:ea typeface="+mn-ea"/>
              <a:cs typeface="+mn-cs"/>
            </a:rPr>
            <a:t>Travail à distance dans un environnement avec cryptage de niveau militaire.</a:t>
          </a:r>
          <a:endParaRPr lang="en-US" sz="1200">
            <a:solidFill>
              <a:srgbClr val="0392C2"/>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CEEC47B6-73EE-4C47-BF9F-6167E5940987}"/>
            </a:ext>
          </a:extLst>
        </xdr:cNvPr>
        <xdr:cNvSpPr txBox="1"/>
      </xdr:nvSpPr>
      <xdr:spPr>
        <a:xfrm>
          <a:off x="2448983" y="959697"/>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Mindmapping, outil visuel pour décider et agir rapidement en entreprise.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E9E5D15-537E-4AA6-8372-0D09B802130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93134</xdr:colOff>
      <xdr:row>0</xdr:row>
      <xdr:rowOff>16934</xdr:rowOff>
    </xdr:from>
    <xdr:to>
      <xdr:col>0</xdr:col>
      <xdr:colOff>2185274</xdr:colOff>
      <xdr:row>0</xdr:row>
      <xdr:rowOff>770467</xdr:rowOff>
    </xdr:to>
    <xdr:pic>
      <xdr:nvPicPr>
        <xdr:cNvPr id="7" name="Image 3">
          <a:extLst>
            <a:ext uri="{FF2B5EF4-FFF2-40B4-BE49-F238E27FC236}">
              <a16:creationId xmlns:a16="http://schemas.microsoft.com/office/drawing/2014/main" id="{CB99FBFF-27BE-4F94-9C3F-21632485C2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134" y="16934"/>
          <a:ext cx="2092140" cy="75353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E62211CC-BE9B-47BC-9D17-76F6C3F498AA}"/>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Solutions élaborées pour créer, modifier, fusionner et signer des PDF.</a:t>
          </a:r>
        </a:p>
        <a:p>
          <a:pPr algn="ctr"/>
          <a:r>
            <a:rPr lang="en-US" sz="1200" b="1">
              <a:solidFill>
                <a:srgbClr val="FF0000"/>
              </a:solidFill>
              <a:effectLst/>
            </a:rPr>
            <a:t>Tarif Revendeur</a:t>
          </a:r>
          <a:r>
            <a:rPr lang="en-US" sz="1200" b="1" baseline="0">
              <a:solidFill>
                <a:srgbClr val="FF0000"/>
              </a:solidFill>
              <a:effectLst/>
            </a:rPr>
            <a:t> Platinum et Elite sur demande.</a:t>
          </a:r>
        </a:p>
        <a:p>
          <a:pPr algn="ctr"/>
          <a:r>
            <a:rPr lang="en-US" sz="1200" b="1" baseline="0">
              <a:solidFill>
                <a:srgbClr val="FF0000"/>
              </a:solidFill>
              <a:effectLst/>
            </a:rPr>
            <a:t>Attention, remise Renewal 7%, nous contacter.</a:t>
          </a:r>
          <a:endParaRPr lang="en-US" sz="1200" b="1">
            <a:solidFill>
              <a:srgbClr val="FF0000"/>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861AE0F-295D-4982-9E67-2C376ED0B9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466725</xdr:colOff>
      <xdr:row>0</xdr:row>
      <xdr:rowOff>180975</xdr:rowOff>
    </xdr:from>
    <xdr:to>
      <xdr:col>0</xdr:col>
      <xdr:colOff>1733550</xdr:colOff>
      <xdr:row>0</xdr:row>
      <xdr:rowOff>687705</xdr:rowOff>
    </xdr:to>
    <xdr:pic>
      <xdr:nvPicPr>
        <xdr:cNvPr id="6" name="Image 5">
          <a:extLst>
            <a:ext uri="{FF2B5EF4-FFF2-40B4-BE49-F238E27FC236}">
              <a16:creationId xmlns:a16="http://schemas.microsoft.com/office/drawing/2014/main" id="{127B3F4C-1188-4481-A820-FB5EBCE227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 y="180975"/>
          <a:ext cx="1266825" cy="5067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69058E95-15B0-4DD8-A0B9-ADAAACB071D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Convertisseur PDF conçu pour vous aider à effectuer votre travail rapidement et efficacement.</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57984A-6537-4BFD-81D4-EB659613707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116416</xdr:colOff>
      <xdr:row>0</xdr:row>
      <xdr:rowOff>137583</xdr:rowOff>
    </xdr:from>
    <xdr:to>
      <xdr:col>0</xdr:col>
      <xdr:colOff>2047160</xdr:colOff>
      <xdr:row>0</xdr:row>
      <xdr:rowOff>613833</xdr:rowOff>
    </xdr:to>
    <xdr:pic>
      <xdr:nvPicPr>
        <xdr:cNvPr id="6" name="Image 5">
          <a:extLst>
            <a:ext uri="{FF2B5EF4-FFF2-40B4-BE49-F238E27FC236}">
              <a16:creationId xmlns:a16="http://schemas.microsoft.com/office/drawing/2014/main" id="{5F2ED951-E3CC-BA09-B449-19BFA5D3D3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416" y="137583"/>
          <a:ext cx="1930744" cy="4762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7765E22-F2F2-46ED-9BB1-6965DFCF3658}"/>
            </a:ext>
          </a:extLst>
        </xdr:cNvPr>
        <xdr:cNvSpPr txBox="1"/>
      </xdr:nvSpPr>
      <xdr:spPr>
        <a:xfrm>
          <a:off x="2514600" y="967740"/>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d'accès sécurisé et support pour bureaux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7AF4BFC-4727-4E28-B5C2-C8262B876AFB}"/>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160867</xdr:colOff>
      <xdr:row>0</xdr:row>
      <xdr:rowOff>245533</xdr:rowOff>
    </xdr:from>
    <xdr:to>
      <xdr:col>0</xdr:col>
      <xdr:colOff>2141587</xdr:colOff>
      <xdr:row>0</xdr:row>
      <xdr:rowOff>516466</xdr:rowOff>
    </xdr:to>
    <xdr:pic>
      <xdr:nvPicPr>
        <xdr:cNvPr id="4" name="Image 3">
          <a:extLst>
            <a:ext uri="{FF2B5EF4-FFF2-40B4-BE49-F238E27FC236}">
              <a16:creationId xmlns:a16="http://schemas.microsoft.com/office/drawing/2014/main" id="{7DA66993-22A8-41E5-BB95-D3F0C1A7B2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867" y="245533"/>
          <a:ext cx="1980720" cy="27093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2ACFA81-BB26-4F3D-AF63-4392C233D14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42334</xdr:colOff>
      <xdr:row>1</xdr:row>
      <xdr:rowOff>179916</xdr:rowOff>
    </xdr:from>
    <xdr:to>
      <xdr:col>2</xdr:col>
      <xdr:colOff>50377</xdr:colOff>
      <xdr:row>1</xdr:row>
      <xdr:rowOff>1040552</xdr:rowOff>
    </xdr:to>
    <xdr:sp macro="" textlink="">
      <xdr:nvSpPr>
        <xdr:cNvPr id="4" name="ZoneTexte 3">
          <a:extLst>
            <a:ext uri="{FF2B5EF4-FFF2-40B4-BE49-F238E27FC236}">
              <a16:creationId xmlns:a16="http://schemas.microsoft.com/office/drawing/2014/main" id="{D7C144BC-85E9-42D6-96AA-7D7858FBC609}"/>
            </a:ext>
          </a:extLst>
        </xdr:cNvPr>
        <xdr:cNvSpPr txBox="1"/>
      </xdr:nvSpPr>
      <xdr:spPr>
        <a:xfrm>
          <a:off x="233891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Leader mondial des scripts et de l'automation administrative Windows.</a:t>
          </a:r>
        </a:p>
      </xdr:txBody>
    </xdr:sp>
    <xdr:clientData/>
  </xdr:twoCellAnchor>
  <xdr:twoCellAnchor>
    <xdr:from>
      <xdr:col>1</xdr:col>
      <xdr:colOff>939801</xdr:colOff>
      <xdr:row>1</xdr:row>
      <xdr:rowOff>676486</xdr:rowOff>
    </xdr:from>
    <xdr:to>
      <xdr:col>1</xdr:col>
      <xdr:colOff>5969001</xdr:colOff>
      <xdr:row>1</xdr:row>
      <xdr:rowOff>914611</xdr:rowOff>
    </xdr:to>
    <xdr:sp macro="" textlink="">
      <xdr:nvSpPr>
        <xdr:cNvPr id="7" name="ZoneTexte 6">
          <a:extLst>
            <a:ext uri="{FF2B5EF4-FFF2-40B4-BE49-F238E27FC236}">
              <a16:creationId xmlns:a16="http://schemas.microsoft.com/office/drawing/2014/main" id="{CA135AC1-0B1B-4F3B-A58D-5D9E6D84047E}"/>
            </a:ext>
          </a:extLst>
        </xdr:cNvPr>
        <xdr:cNvSpPr txBox="1"/>
      </xdr:nvSpPr>
      <xdr:spPr>
        <a:xfrm>
          <a:off x="323638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twoCellAnchor editAs="oneCell">
    <xdr:from>
      <xdr:col>0</xdr:col>
      <xdr:colOff>359834</xdr:colOff>
      <xdr:row>0</xdr:row>
      <xdr:rowOff>148168</xdr:rowOff>
    </xdr:from>
    <xdr:to>
      <xdr:col>0</xdr:col>
      <xdr:colOff>1883832</xdr:colOff>
      <xdr:row>0</xdr:row>
      <xdr:rowOff>656168</xdr:rowOff>
    </xdr:to>
    <xdr:pic>
      <xdr:nvPicPr>
        <xdr:cNvPr id="2" name="Image 1">
          <a:extLst>
            <a:ext uri="{FF2B5EF4-FFF2-40B4-BE49-F238E27FC236}">
              <a16:creationId xmlns:a16="http://schemas.microsoft.com/office/drawing/2014/main" id="{4737E0FC-9F3F-4A62-BC8E-E3B7EBEB2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9834" y="148168"/>
          <a:ext cx="1523998" cy="508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6B547C5F-B2DB-47F3-B78A-4E3DE5339BB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76201</xdr:colOff>
      <xdr:row>0</xdr:row>
      <xdr:rowOff>110067</xdr:rowOff>
    </xdr:from>
    <xdr:to>
      <xdr:col>0</xdr:col>
      <xdr:colOff>2260601</xdr:colOff>
      <xdr:row>0</xdr:row>
      <xdr:rowOff>588029</xdr:rowOff>
    </xdr:to>
    <xdr:pic>
      <xdr:nvPicPr>
        <xdr:cNvPr id="7" name="Image 6">
          <a:extLst>
            <a:ext uri="{FF2B5EF4-FFF2-40B4-BE49-F238E27FC236}">
              <a16:creationId xmlns:a16="http://schemas.microsoft.com/office/drawing/2014/main" id="{E3BEB4C1-886B-E2C0-D136-9D19F029413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19" t="40081" r="4809" b="40363"/>
        <a:stretch/>
      </xdr:blipFill>
      <xdr:spPr>
        <a:xfrm>
          <a:off x="76201" y="110067"/>
          <a:ext cx="2184400" cy="477962"/>
        </a:xfrm>
        <a:prstGeom prst="rect">
          <a:avLst/>
        </a:prstGeom>
      </xdr:spPr>
    </xdr:pic>
    <xdr:clientData/>
  </xdr:twoCellAnchor>
  <xdr:twoCellAnchor>
    <xdr:from>
      <xdr:col>1</xdr:col>
      <xdr:colOff>31750</xdr:colOff>
      <xdr:row>1</xdr:row>
      <xdr:rowOff>137583</xdr:rowOff>
    </xdr:from>
    <xdr:to>
      <xdr:col>2</xdr:col>
      <xdr:colOff>39793</xdr:colOff>
      <xdr:row>1</xdr:row>
      <xdr:rowOff>998219</xdr:rowOff>
    </xdr:to>
    <xdr:sp macro="" textlink="">
      <xdr:nvSpPr>
        <xdr:cNvPr id="5" name="ZoneTexte 4">
          <a:extLst>
            <a:ext uri="{FF2B5EF4-FFF2-40B4-BE49-F238E27FC236}">
              <a16:creationId xmlns:a16="http://schemas.microsoft.com/office/drawing/2014/main" id="{7F35A337-9CA7-41A5-B883-DF2910310D0A}"/>
            </a:ext>
          </a:extLst>
        </xdr:cNvPr>
        <xdr:cNvSpPr txBox="1"/>
      </xdr:nvSpPr>
      <xdr:spPr>
        <a:xfrm>
          <a:off x="2328333" y="95250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Transfert de documents et fichiers en toute sécurité.</a:t>
          </a:r>
        </a:p>
      </xdr:txBody>
    </xdr:sp>
    <xdr:clientData/>
  </xdr:twoCellAnchor>
  <xdr:twoCellAnchor>
    <xdr:from>
      <xdr:col>1</xdr:col>
      <xdr:colOff>929217</xdr:colOff>
      <xdr:row>1</xdr:row>
      <xdr:rowOff>634153</xdr:rowOff>
    </xdr:from>
    <xdr:to>
      <xdr:col>1</xdr:col>
      <xdr:colOff>5958417</xdr:colOff>
      <xdr:row>1</xdr:row>
      <xdr:rowOff>872278</xdr:rowOff>
    </xdr:to>
    <xdr:sp macro="" textlink="">
      <xdr:nvSpPr>
        <xdr:cNvPr id="6" name="ZoneTexte 5">
          <a:extLst>
            <a:ext uri="{FF2B5EF4-FFF2-40B4-BE49-F238E27FC236}">
              <a16:creationId xmlns:a16="http://schemas.microsoft.com/office/drawing/2014/main" id="{D0709683-5C16-4B8A-B5DD-2F5ADFC49EC6}"/>
            </a:ext>
          </a:extLst>
        </xdr:cNvPr>
        <xdr:cNvSpPr txBox="1"/>
      </xdr:nvSpPr>
      <xdr:spPr>
        <a:xfrm>
          <a:off x="3225800" y="1449070"/>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absolute">
    <xdr:from>
      <xdr:col>2</xdr:col>
      <xdr:colOff>1398269</xdr:colOff>
      <xdr:row>0</xdr:row>
      <xdr:rowOff>212442</xdr:rowOff>
    </xdr:from>
    <xdr:to>
      <xdr:col>3</xdr:col>
      <xdr:colOff>918074</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09DD29B-97EC-4866-B73B-EEB58D58346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76199</xdr:colOff>
      <xdr:row>0</xdr:row>
      <xdr:rowOff>169333</xdr:rowOff>
    </xdr:from>
    <xdr:to>
      <xdr:col>0</xdr:col>
      <xdr:colOff>2236470</xdr:colOff>
      <xdr:row>0</xdr:row>
      <xdr:rowOff>802519</xdr:rowOff>
    </xdr:to>
    <xdr:pic>
      <xdr:nvPicPr>
        <xdr:cNvPr id="9" name="Image 8">
          <a:extLst>
            <a:ext uri="{FF2B5EF4-FFF2-40B4-BE49-F238E27FC236}">
              <a16:creationId xmlns:a16="http://schemas.microsoft.com/office/drawing/2014/main" id="{AA46A770-CFCD-4523-9414-1D14B5DCD8C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178" t="16123" r="6563"/>
        <a:stretch/>
      </xdr:blipFill>
      <xdr:spPr>
        <a:xfrm>
          <a:off x="76199" y="169333"/>
          <a:ext cx="2152651" cy="633186"/>
        </a:xfrm>
        <a:prstGeom prst="rect">
          <a:avLst/>
        </a:prstGeom>
      </xdr:spPr>
    </xdr:pic>
    <xdr:clientData/>
  </xdr:twoCellAnchor>
  <xdr:twoCellAnchor>
    <xdr:from>
      <xdr:col>1</xdr:col>
      <xdr:colOff>63500</xdr:colOff>
      <xdr:row>1</xdr:row>
      <xdr:rowOff>148167</xdr:rowOff>
    </xdr:from>
    <xdr:to>
      <xdr:col>2</xdr:col>
      <xdr:colOff>71543</xdr:colOff>
      <xdr:row>1</xdr:row>
      <xdr:rowOff>1008803</xdr:rowOff>
    </xdr:to>
    <xdr:sp macro="" textlink="">
      <xdr:nvSpPr>
        <xdr:cNvPr id="2" name="ZoneTexte 1">
          <a:extLst>
            <a:ext uri="{FF2B5EF4-FFF2-40B4-BE49-F238E27FC236}">
              <a16:creationId xmlns:a16="http://schemas.microsoft.com/office/drawing/2014/main" id="{DA433B65-7148-4933-AD6B-1F162A43B8BF}"/>
            </a:ext>
          </a:extLst>
        </xdr:cNvPr>
        <xdr:cNvSpPr txBox="1"/>
      </xdr:nvSpPr>
      <xdr:spPr>
        <a:xfrm>
          <a:off x="2360083" y="963084"/>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pour la migration, l'adaptation et le contrôle du Cloud.</a:t>
          </a:r>
        </a:p>
      </xdr:txBody>
    </xdr:sp>
    <xdr:clientData/>
  </xdr:twoCellAnchor>
  <xdr:twoCellAnchor>
    <xdr:from>
      <xdr:col>1</xdr:col>
      <xdr:colOff>960967</xdr:colOff>
      <xdr:row>1</xdr:row>
      <xdr:rowOff>644737</xdr:rowOff>
    </xdr:from>
    <xdr:to>
      <xdr:col>1</xdr:col>
      <xdr:colOff>5990167</xdr:colOff>
      <xdr:row>1</xdr:row>
      <xdr:rowOff>882862</xdr:rowOff>
    </xdr:to>
    <xdr:sp macro="" textlink="">
      <xdr:nvSpPr>
        <xdr:cNvPr id="4" name="ZoneTexte 3">
          <a:extLst>
            <a:ext uri="{FF2B5EF4-FFF2-40B4-BE49-F238E27FC236}">
              <a16:creationId xmlns:a16="http://schemas.microsoft.com/office/drawing/2014/main" id="{2C525973-716C-4DC9-9D59-234D6D5F9708}"/>
            </a:ext>
          </a:extLst>
        </xdr:cNvPr>
        <xdr:cNvSpPr txBox="1"/>
      </xdr:nvSpPr>
      <xdr:spPr>
        <a:xfrm>
          <a:off x="3257550" y="14596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E61B7C90-D606-47B9-A3D9-B97FAD844DE2}"/>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 de téléassistance, réunion et prise en main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81C814FD-33AD-4C6A-B1C7-C8EE252F3A8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169334</xdr:colOff>
      <xdr:row>0</xdr:row>
      <xdr:rowOff>264583</xdr:rowOff>
    </xdr:from>
    <xdr:to>
      <xdr:col>0</xdr:col>
      <xdr:colOff>2106083</xdr:colOff>
      <xdr:row>0</xdr:row>
      <xdr:rowOff>525243</xdr:rowOff>
    </xdr:to>
    <xdr:pic>
      <xdr:nvPicPr>
        <xdr:cNvPr id="5" name="Image 4">
          <a:extLst>
            <a:ext uri="{FF2B5EF4-FFF2-40B4-BE49-F238E27FC236}">
              <a16:creationId xmlns:a16="http://schemas.microsoft.com/office/drawing/2014/main" id="{B339F205-DC2B-E5FA-06FB-FE20B13099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334" y="264583"/>
          <a:ext cx="1936749" cy="2606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568563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1734141-ACA9-47FE-82C6-A2F516A6DC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266699</xdr:colOff>
      <xdr:row>0</xdr:row>
      <xdr:rowOff>304800</xdr:rowOff>
    </xdr:from>
    <xdr:to>
      <xdr:col>0</xdr:col>
      <xdr:colOff>1983532</xdr:colOff>
      <xdr:row>0</xdr:row>
      <xdr:rowOff>533400</xdr:rowOff>
    </xdr:to>
    <xdr:pic>
      <xdr:nvPicPr>
        <xdr:cNvPr id="7" name="Image 1">
          <a:extLst>
            <a:ext uri="{FF2B5EF4-FFF2-40B4-BE49-F238E27FC236}">
              <a16:creationId xmlns:a16="http://schemas.microsoft.com/office/drawing/2014/main" id="{DBCB4CB7-7D07-4218-B053-779256F62B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699" y="304800"/>
          <a:ext cx="1716833"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1672166</xdr:colOff>
      <xdr:row>1</xdr:row>
      <xdr:rowOff>135463</xdr:rowOff>
    </xdr:from>
    <xdr:to>
      <xdr:col>3</xdr:col>
      <xdr:colOff>21166</xdr:colOff>
      <xdr:row>1</xdr:row>
      <xdr:rowOff>1820332</xdr:rowOff>
    </xdr:to>
    <xdr:sp macro="" textlink="">
      <xdr:nvSpPr>
        <xdr:cNvPr id="6" name="ZoneTexte 5">
          <a:extLst>
            <a:ext uri="{FF2B5EF4-FFF2-40B4-BE49-F238E27FC236}">
              <a16:creationId xmlns:a16="http://schemas.microsoft.com/office/drawing/2014/main" id="{B8FF1C9F-8D3A-40EE-8956-50C3FFFD1C13}"/>
            </a:ext>
          </a:extLst>
        </xdr:cNvPr>
        <xdr:cNvSpPr txBox="1"/>
      </xdr:nvSpPr>
      <xdr:spPr>
        <a:xfrm>
          <a:off x="1672166" y="950380"/>
          <a:ext cx="9122833" cy="16848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Snagit pour les captures d'écran, Camtasia pour didacticiels et démonstrations.</a:t>
          </a:r>
        </a:p>
        <a:p>
          <a:pPr algn="ctr"/>
          <a:endParaRPr lang="en-US" sz="1200" b="0" i="0" u="none" strike="noStrike" baseline="0">
            <a:solidFill>
              <a:srgbClr val="0392C2"/>
            </a:solidFill>
            <a:latin typeface="+mn-lt"/>
            <a:ea typeface="+mn-ea"/>
            <a:cs typeface="+mn-cs"/>
          </a:endParaRPr>
        </a:p>
        <a:p>
          <a:pPr algn="ctr" eaLnBrk="1" fontAlgn="auto" latinLnBrk="0" hangingPunct="1"/>
          <a:r>
            <a:rPr lang="en-US" sz="1200" b="1" i="0" u="none" strike="noStrike" baseline="0">
              <a:solidFill>
                <a:srgbClr val="FF0000"/>
              </a:solidFill>
              <a:latin typeface="+mn-lt"/>
              <a:ea typeface="+mn-ea"/>
              <a:cs typeface="+mn-cs"/>
            </a:rPr>
            <a:t>NOUVEAU : </a:t>
          </a:r>
          <a:r>
            <a:rPr lang="en-US" sz="1200" b="0" i="0" u="none" strike="noStrike" baseline="0">
              <a:solidFill>
                <a:srgbClr val="FF0000"/>
              </a:solidFill>
              <a:latin typeface="+mn-lt"/>
              <a:ea typeface="+mn-ea"/>
              <a:cs typeface="+mn-cs"/>
            </a:rPr>
            <a:t>pour les prix TechSMith Audiate, CM Assets, Screencast Pro et bundle avec Camtasia nous contacter.</a:t>
          </a:r>
          <a:br>
            <a:rPr lang="en-US" sz="1200" b="0" i="0" u="none" strike="noStrike" baseline="0">
              <a:solidFill>
                <a:srgbClr val="FF0000"/>
              </a:solidFill>
              <a:latin typeface="+mn-lt"/>
              <a:ea typeface="+mn-ea"/>
              <a:cs typeface="+mn-cs"/>
            </a:rPr>
          </a:br>
          <a:r>
            <a:rPr lang="en-US" sz="1100" b="1">
              <a:solidFill>
                <a:schemeClr val="dk1"/>
              </a:solidFill>
              <a:effectLst/>
              <a:latin typeface="+mn-lt"/>
              <a:ea typeface="+mn-ea"/>
              <a:cs typeface="+mn-cs"/>
            </a:rPr>
            <a:t>Camtasia Create</a:t>
          </a:r>
          <a:r>
            <a:rPr lang="en-US" sz="1100">
              <a:solidFill>
                <a:schemeClr val="dk1"/>
              </a:solidFill>
              <a:effectLst/>
              <a:latin typeface="+mn-lt"/>
              <a:ea typeface="+mn-ea"/>
              <a:cs typeface="+mn-cs"/>
            </a:rPr>
            <a:t>: Camtasia + Audiate</a:t>
          </a:r>
          <a:r>
            <a:rPr lang="en-US" sz="1100" baseline="0">
              <a:solidFill>
                <a:schemeClr val="dk1"/>
              </a:solidFill>
              <a:effectLst/>
              <a:latin typeface="+mn-lt"/>
              <a:ea typeface="+mn-ea"/>
              <a:cs typeface="+mn-cs"/>
            </a:rPr>
            <a:t> - </a:t>
          </a:r>
          <a:r>
            <a:rPr lang="en-US" sz="1100" b="1">
              <a:solidFill>
                <a:schemeClr val="dk1"/>
              </a:solidFill>
              <a:effectLst/>
              <a:latin typeface="+mn-lt"/>
              <a:ea typeface="+mn-ea"/>
              <a:cs typeface="+mn-cs"/>
            </a:rPr>
            <a:t>Camtasia Pro</a:t>
          </a:r>
          <a:r>
            <a:rPr lang="en-US" sz="1100">
              <a:solidFill>
                <a:schemeClr val="dk1"/>
              </a:solidFill>
              <a:effectLst/>
              <a:latin typeface="+mn-lt"/>
              <a:ea typeface="+mn-ea"/>
              <a:cs typeface="+mn-cs"/>
            </a:rPr>
            <a:t>: Camtasia + Audiate + Assets for Camtasia + Screencast Pro</a:t>
          </a:r>
          <a:endParaRPr lang="fr-FR" sz="1200">
            <a:effectLst/>
          </a:endParaRPr>
        </a:p>
        <a:p>
          <a:pPr algn="ctr" eaLnBrk="1" fontAlgn="auto" latinLnBrk="0" hangingPunct="1"/>
          <a:r>
            <a:rPr lang="en-US" sz="1100" b="1">
              <a:solidFill>
                <a:schemeClr val="dk1"/>
              </a:solidFill>
              <a:effectLst/>
              <a:latin typeface="+mn-lt"/>
              <a:ea typeface="+mn-ea"/>
              <a:cs typeface="+mn-cs"/>
            </a:rPr>
            <a:t>NOUVEAU :</a:t>
          </a:r>
          <a:r>
            <a:rPr lang="en-US" sz="1100" baseline="0">
              <a:solidFill>
                <a:schemeClr val="dk1"/>
              </a:solidFill>
              <a:effectLst/>
              <a:latin typeface="+mn-lt"/>
              <a:ea typeface="+mn-ea"/>
              <a:cs typeface="+mn-cs"/>
            </a:rPr>
            <a:t> TOUS LES PORDUITS TECHSMITH SONT DISPO DÉSORMAIS EN SOUSCRIPTION.</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POUR LES CLIENTS EXISTANTS AVEC MAINTENANCE ACTIVE SOUHAITANT CONSOLIDER / AJOUTER / RENOUVELER IL NOUS FAUT LE MAINTENANCE ID </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(Exple M12556) POUR COTER LES REF LEGACY OU SOUSCRIPTION </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https://lookup.techsmith.com/</a:t>
          </a:r>
          <a:endParaRPr lang="fr-FR" sz="1200">
            <a:effectLst/>
          </a:endParaRPr>
        </a:p>
        <a:p>
          <a:pPr algn="ctr" eaLnBrk="1" fontAlgn="auto" latinLnBrk="0" hangingPunct="1"/>
          <a:r>
            <a:rPr lang="en-US" sz="1100" baseline="0">
              <a:solidFill>
                <a:schemeClr val="dk1"/>
              </a:solidFill>
              <a:effectLst/>
              <a:latin typeface="+mn-lt"/>
              <a:ea typeface="+mn-ea"/>
              <a:cs typeface="+mn-cs"/>
            </a:rPr>
            <a:t>Tarif EDUC ou GOUV nous contacter</a:t>
          </a:r>
          <a:endParaRPr lang="fr-FR" sz="1200">
            <a:effectLst/>
          </a:endParaRPr>
        </a:p>
        <a:p>
          <a:pPr algn="ctr"/>
          <a:endParaRPr lang="en-US" sz="1200" b="0" i="0" u="none" strike="noStrike" baseline="0">
            <a:solidFill>
              <a:srgbClr val="FF0000"/>
            </a:solidFill>
            <a:latin typeface="+mn-lt"/>
            <a:ea typeface="+mn-ea"/>
            <a:cs typeface="+mn-cs"/>
          </a:endParaRPr>
        </a:p>
      </xdr:txBody>
    </xdr:sp>
    <xdr:clientData/>
  </xdr:twoCellAnchor>
  <xdr:twoCellAnchor>
    <xdr:from>
      <xdr:col>1</xdr:col>
      <xdr:colOff>1365250</xdr:colOff>
      <xdr:row>0</xdr:row>
      <xdr:rowOff>509268</xdr:rowOff>
    </xdr:from>
    <xdr:to>
      <xdr:col>1</xdr:col>
      <xdr:colOff>6394450</xdr:colOff>
      <xdr:row>0</xdr:row>
      <xdr:rowOff>747393</xdr:rowOff>
    </xdr:to>
    <xdr:sp macro="" textlink="">
      <xdr:nvSpPr>
        <xdr:cNvPr id="8" name="ZoneTexte 7">
          <a:extLst>
            <a:ext uri="{FF2B5EF4-FFF2-40B4-BE49-F238E27FC236}">
              <a16:creationId xmlns:a16="http://schemas.microsoft.com/office/drawing/2014/main" id="{B97D2E3F-3DA0-474B-87AE-FD5DB15C2629}"/>
            </a:ext>
          </a:extLst>
        </xdr:cNvPr>
        <xdr:cNvSpPr txBox="1"/>
      </xdr:nvSpPr>
      <xdr:spPr>
        <a:xfrm>
          <a:off x="3661833" y="509268"/>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2</xdr:col>
      <xdr:colOff>1400174</xdr:colOff>
      <xdr:row>0</xdr:row>
      <xdr:rowOff>216252</xdr:rowOff>
    </xdr:from>
    <xdr:to>
      <xdr:col>3</xdr:col>
      <xdr:colOff>918074</xdr:colOff>
      <xdr:row>0</xdr:row>
      <xdr:rowOff>541893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8879E08-1622-4529-81FF-0D2CE776CA17}"/>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371475</xdr:colOff>
      <xdr:row>0</xdr:row>
      <xdr:rowOff>38100</xdr:rowOff>
    </xdr:from>
    <xdr:to>
      <xdr:col>0</xdr:col>
      <xdr:colOff>1939290</xdr:colOff>
      <xdr:row>1</xdr:row>
      <xdr:rowOff>0</xdr:rowOff>
    </xdr:to>
    <xdr:pic>
      <xdr:nvPicPr>
        <xdr:cNvPr id="8" name="Image 7">
          <a:extLst>
            <a:ext uri="{FF2B5EF4-FFF2-40B4-BE49-F238E27FC236}">
              <a16:creationId xmlns:a16="http://schemas.microsoft.com/office/drawing/2014/main" id="{129E3AE9-D3D1-4D1E-B1D6-DF3C4074B6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 y="38100"/>
          <a:ext cx="1562100" cy="781050"/>
        </a:xfrm>
        <a:prstGeom prst="rect">
          <a:avLst/>
        </a:prstGeom>
      </xdr:spPr>
    </xdr:pic>
    <xdr:clientData/>
  </xdr:twoCellAnchor>
  <xdr:twoCellAnchor>
    <xdr:from>
      <xdr:col>1</xdr:col>
      <xdr:colOff>31750</xdr:colOff>
      <xdr:row>1</xdr:row>
      <xdr:rowOff>169333</xdr:rowOff>
    </xdr:from>
    <xdr:to>
      <xdr:col>2</xdr:col>
      <xdr:colOff>39793</xdr:colOff>
      <xdr:row>1</xdr:row>
      <xdr:rowOff>1029969</xdr:rowOff>
    </xdr:to>
    <xdr:sp macro="" textlink="">
      <xdr:nvSpPr>
        <xdr:cNvPr id="6" name="ZoneTexte 5">
          <a:extLst>
            <a:ext uri="{FF2B5EF4-FFF2-40B4-BE49-F238E27FC236}">
              <a16:creationId xmlns:a16="http://schemas.microsoft.com/office/drawing/2014/main" id="{B2CBE36E-0875-4DD2-AA9D-E302B05E6A6F}"/>
            </a:ext>
          </a:extLst>
        </xdr:cNvPr>
        <xdr:cNvSpPr txBox="1"/>
      </xdr:nvSpPr>
      <xdr:spPr>
        <a:xfrm>
          <a:off x="2328333"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Logiciel conçu pour créer des vidéos dynamiques et attrayantes.</a:t>
          </a:r>
        </a:p>
      </xdr:txBody>
    </xdr:sp>
    <xdr:clientData/>
  </xdr:twoCellAnchor>
  <xdr:twoCellAnchor>
    <xdr:from>
      <xdr:col>1</xdr:col>
      <xdr:colOff>982133</xdr:colOff>
      <xdr:row>1</xdr:row>
      <xdr:rowOff>676486</xdr:rowOff>
    </xdr:from>
    <xdr:to>
      <xdr:col>1</xdr:col>
      <xdr:colOff>6011333</xdr:colOff>
      <xdr:row>1</xdr:row>
      <xdr:rowOff>914611</xdr:rowOff>
    </xdr:to>
    <xdr:sp macro="" textlink="">
      <xdr:nvSpPr>
        <xdr:cNvPr id="7" name="ZoneTexte 6">
          <a:extLst>
            <a:ext uri="{FF2B5EF4-FFF2-40B4-BE49-F238E27FC236}">
              <a16:creationId xmlns:a16="http://schemas.microsoft.com/office/drawing/2014/main" id="{3A4B3FA8-4669-42AF-A8BD-DEC20B1A83E3}"/>
            </a:ext>
          </a:extLst>
        </xdr:cNvPr>
        <xdr:cNvSpPr txBox="1"/>
      </xdr:nvSpPr>
      <xdr:spPr>
        <a:xfrm>
          <a:off x="3278716"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DF3BAB4E-06F3-41E7-ACE2-64E43711AB62}"/>
            </a:ext>
          </a:extLst>
        </xdr:cNvPr>
        <xdr:cNvSpPr txBox="1"/>
      </xdr:nvSpPr>
      <xdr:spPr>
        <a:xfrm>
          <a:off x="2514600" y="967740"/>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Plateforme qui  booste les performances et l'évolutivité de votre écosystème Java.</a:t>
          </a:r>
        </a:p>
        <a:p>
          <a:pPr algn="ctr"/>
          <a:endParaRPr lang="en-US" sz="1200">
            <a:solidFill>
              <a:srgbClr val="0392C2"/>
            </a:solidFill>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1FDA610-FBB4-4CB9-8B5F-F85AC40A2A44}"/>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558799</xdr:colOff>
      <xdr:row>0</xdr:row>
      <xdr:rowOff>127000</xdr:rowOff>
    </xdr:from>
    <xdr:to>
      <xdr:col>0</xdr:col>
      <xdr:colOff>1684866</xdr:colOff>
      <xdr:row>0</xdr:row>
      <xdr:rowOff>596349</xdr:rowOff>
    </xdr:to>
    <xdr:pic>
      <xdr:nvPicPr>
        <xdr:cNvPr id="5" name="Image 4">
          <a:extLst>
            <a:ext uri="{FF2B5EF4-FFF2-40B4-BE49-F238E27FC236}">
              <a16:creationId xmlns:a16="http://schemas.microsoft.com/office/drawing/2014/main" id="{88AEACBF-9844-494D-9E9D-C95CFE818D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799" y="127000"/>
          <a:ext cx="1126067" cy="469349"/>
        </a:xfrm>
        <a:prstGeom prst="rect">
          <a:avLst/>
        </a:prstGeom>
      </xdr:spPr>
    </xdr:pic>
    <xdr:clientData/>
  </xdr:twoCellAnchor>
  <xdr:twoCellAnchor>
    <xdr:from>
      <xdr:col>1</xdr:col>
      <xdr:colOff>1049867</xdr:colOff>
      <xdr:row>1</xdr:row>
      <xdr:rowOff>643466</xdr:rowOff>
    </xdr:from>
    <xdr:to>
      <xdr:col>1</xdr:col>
      <xdr:colOff>6079067</xdr:colOff>
      <xdr:row>1</xdr:row>
      <xdr:rowOff>881591</xdr:rowOff>
    </xdr:to>
    <xdr:sp macro="" textlink="">
      <xdr:nvSpPr>
        <xdr:cNvPr id="6" name="ZoneTexte 5">
          <a:extLst>
            <a:ext uri="{FF2B5EF4-FFF2-40B4-BE49-F238E27FC236}">
              <a16:creationId xmlns:a16="http://schemas.microsoft.com/office/drawing/2014/main" id="{11D540A6-FBD6-4433-B586-81941C7BFFDB}"/>
            </a:ext>
          </a:extLst>
        </xdr:cNvPr>
        <xdr:cNvSpPr txBox="1"/>
      </xdr:nvSpPr>
      <xdr:spPr>
        <a:xfrm>
          <a:off x="3412067" y="146473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B1B4CCE-8E79-4190-8D60-96287201DB3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380999</xdr:colOff>
      <xdr:row>0</xdr:row>
      <xdr:rowOff>171449</xdr:rowOff>
    </xdr:from>
    <xdr:to>
      <xdr:col>0</xdr:col>
      <xdr:colOff>1781174</xdr:colOff>
      <xdr:row>0</xdr:row>
      <xdr:rowOff>629524</xdr:rowOff>
    </xdr:to>
    <xdr:pic>
      <xdr:nvPicPr>
        <xdr:cNvPr id="7" name="Image 6" descr="XMind Reviews: Pricing &amp;amp; Software Features 2022 - Financesonline.com">
          <a:extLst>
            <a:ext uri="{FF2B5EF4-FFF2-40B4-BE49-F238E27FC236}">
              <a16:creationId xmlns:a16="http://schemas.microsoft.com/office/drawing/2014/main" id="{91B5FB4E-35DC-48D0-BE51-8F0669D5B2A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23" t="15208" r="7413" b="19519"/>
        <a:stretch/>
      </xdr:blipFill>
      <xdr:spPr bwMode="auto">
        <a:xfrm>
          <a:off x="380999" y="171449"/>
          <a:ext cx="1400175" cy="458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10583</xdr:colOff>
      <xdr:row>1</xdr:row>
      <xdr:rowOff>169333</xdr:rowOff>
    </xdr:from>
    <xdr:to>
      <xdr:col>2</xdr:col>
      <xdr:colOff>18626</xdr:colOff>
      <xdr:row>1</xdr:row>
      <xdr:rowOff>1029969</xdr:rowOff>
    </xdr:to>
    <xdr:sp macro="" textlink="">
      <xdr:nvSpPr>
        <xdr:cNvPr id="6" name="ZoneTexte 5">
          <a:extLst>
            <a:ext uri="{FF2B5EF4-FFF2-40B4-BE49-F238E27FC236}">
              <a16:creationId xmlns:a16="http://schemas.microsoft.com/office/drawing/2014/main" id="{D1939F5C-EE0F-4B22-862C-4ED13A8B848B}"/>
            </a:ext>
          </a:extLst>
        </xdr:cNvPr>
        <xdr:cNvSpPr txBox="1"/>
      </xdr:nvSpPr>
      <xdr:spPr>
        <a:xfrm>
          <a:off x="2307166"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marL="0" indent="0" algn="ctr"/>
          <a:r>
            <a:rPr lang="en-US" sz="1200" b="0" i="0" u="none" strike="noStrike" baseline="0">
              <a:solidFill>
                <a:srgbClr val="0392C2"/>
              </a:solidFill>
              <a:latin typeface="+mn-lt"/>
              <a:ea typeface="+mn-ea"/>
              <a:cs typeface="+mn-cs"/>
            </a:rPr>
            <a:t>Outil de mindmappinget organigramme simple.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61C5956-1EA3-4474-BD59-2658752D3B0F}"/>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rgbClr val="0392C2"/>
              </a:solidFill>
              <a:effectLst/>
              <a:latin typeface="+mn-lt"/>
              <a:ea typeface="+mn-ea"/>
              <a:cs typeface="+mn-cs"/>
            </a:rPr>
            <a:t>Outil pour le balisage, la création et l'édition de fichiers PDF.</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4" name="ZoneTexte 2">
          <a:hlinkClick xmlns:r="http://schemas.openxmlformats.org/officeDocument/2006/relationships" r:id="rId1"/>
          <a:extLst>
            <a:ext uri="{FF2B5EF4-FFF2-40B4-BE49-F238E27FC236}">
              <a16:creationId xmlns:a16="http://schemas.microsoft.com/office/drawing/2014/main" id="{3EA80892-8938-47BB-8BC1-C9AE292076A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85725</xdr:colOff>
      <xdr:row>0</xdr:row>
      <xdr:rowOff>123825</xdr:rowOff>
    </xdr:from>
    <xdr:to>
      <xdr:col>0</xdr:col>
      <xdr:colOff>2209800</xdr:colOff>
      <xdr:row>0</xdr:row>
      <xdr:rowOff>698146</xdr:rowOff>
    </xdr:to>
    <xdr:pic>
      <xdr:nvPicPr>
        <xdr:cNvPr id="6" name="Image 5" descr="Bluebeam PDF Revu Reviews: Pricing &amp; Software Features 2022 -  Financesonline.com">
          <a:extLst>
            <a:ext uri="{FF2B5EF4-FFF2-40B4-BE49-F238E27FC236}">
              <a16:creationId xmlns:a16="http://schemas.microsoft.com/office/drawing/2014/main" id="{A5F27156-537F-4397-BC55-CD9A1B9A757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8884" b="15021"/>
        <a:stretch/>
      </xdr:blipFill>
      <xdr:spPr bwMode="auto">
        <a:xfrm>
          <a:off x="85725" y="123825"/>
          <a:ext cx="2124075" cy="57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1405889</xdr:colOff>
      <xdr:row>0</xdr:row>
      <xdr:rowOff>221967</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426671F-F8E0-4086-B277-0BC5C9BA405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76200</xdr:colOff>
      <xdr:row>0</xdr:row>
      <xdr:rowOff>123825</xdr:rowOff>
    </xdr:from>
    <xdr:to>
      <xdr:col>0</xdr:col>
      <xdr:colOff>2281414</xdr:colOff>
      <xdr:row>0</xdr:row>
      <xdr:rowOff>605790</xdr:rowOff>
    </xdr:to>
    <xdr:pic>
      <xdr:nvPicPr>
        <xdr:cNvPr id="6" name="Image 5">
          <a:extLst>
            <a:ext uri="{FF2B5EF4-FFF2-40B4-BE49-F238E27FC236}">
              <a16:creationId xmlns:a16="http://schemas.microsoft.com/office/drawing/2014/main" id="{E8EFD688-BAC4-4DFD-AA7D-3808138187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23825"/>
          <a:ext cx="2191879"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31751</xdr:colOff>
      <xdr:row>1</xdr:row>
      <xdr:rowOff>158749</xdr:rowOff>
    </xdr:from>
    <xdr:to>
      <xdr:col>2</xdr:col>
      <xdr:colOff>39794</xdr:colOff>
      <xdr:row>1</xdr:row>
      <xdr:rowOff>1019385</xdr:rowOff>
    </xdr:to>
    <xdr:sp macro="" textlink="">
      <xdr:nvSpPr>
        <xdr:cNvPr id="4" name="ZoneTexte 3">
          <a:extLst>
            <a:ext uri="{FF2B5EF4-FFF2-40B4-BE49-F238E27FC236}">
              <a16:creationId xmlns:a16="http://schemas.microsoft.com/office/drawing/2014/main" id="{2A3A5500-9463-4107-B74A-73B17C9FBB52}"/>
            </a:ext>
          </a:extLst>
        </xdr:cNvPr>
        <xdr:cNvSpPr txBox="1"/>
      </xdr:nvSpPr>
      <xdr:spPr>
        <a:xfrm>
          <a:off x="2328334" y="973666"/>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pour les test d'application et de navigation simplifiés.</a:t>
          </a:r>
          <a:br>
            <a:rPr lang="en-US" sz="1200" b="0">
              <a:solidFill>
                <a:srgbClr val="0392C2"/>
              </a:solidFill>
              <a:effectLst/>
              <a:latin typeface="+mn-lt"/>
              <a:ea typeface="+mn-ea"/>
              <a:cs typeface="+mn-cs"/>
            </a:rPr>
          </a:br>
          <a:r>
            <a:rPr lang="en-US" sz="1200" b="0">
              <a:solidFill>
                <a:srgbClr val="0392C2"/>
              </a:solidFill>
              <a:effectLst/>
              <a:latin typeface="+mn-lt"/>
              <a:ea typeface="+mn-ea"/>
              <a:cs typeface="+mn-cs"/>
            </a:rPr>
            <a:t>Prix indexés sur le dollar, nous contacter.</a:t>
          </a:r>
          <a:endParaRPr lang="en-US" sz="1200" b="0">
            <a:solidFill>
              <a:srgbClr val="0392C2"/>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1E87DD8D-5FAD-4BEA-9252-E652344367E3}"/>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Gamme complète de logiciels graphiques, photo, vidéo et utilitaires.</a:t>
          </a:r>
        </a:p>
      </xdr:txBody>
    </xdr:sp>
    <xdr:clientData/>
  </xdr:twoCellAnchor>
  <xdr:twoCellAnchor editAs="absolute">
    <xdr:from>
      <xdr:col>2</xdr:col>
      <xdr:colOff>1390649</xdr:colOff>
      <xdr:row>0</xdr:row>
      <xdr:rowOff>200025</xdr:rowOff>
    </xdr:from>
    <xdr:to>
      <xdr:col>3</xdr:col>
      <xdr:colOff>918074</xdr:colOff>
      <xdr:row>0</xdr:row>
      <xdr:rowOff>556215</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DC74B9A-441D-4396-B647-D7A8023DAD9E}"/>
            </a:ext>
          </a:extLst>
        </xdr:cNvPr>
        <xdr:cNvSpPr txBox="1"/>
      </xdr:nvSpPr>
      <xdr:spPr>
        <a:xfrm>
          <a:off x="10601324" y="196215"/>
          <a:ext cx="1080000"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304800</xdr:colOff>
      <xdr:row>0</xdr:row>
      <xdr:rowOff>0</xdr:rowOff>
    </xdr:from>
    <xdr:to>
      <xdr:col>0</xdr:col>
      <xdr:colOff>1828800</xdr:colOff>
      <xdr:row>1</xdr:row>
      <xdr:rowOff>53571</xdr:rowOff>
    </xdr:to>
    <xdr:pic>
      <xdr:nvPicPr>
        <xdr:cNvPr id="7" name="Image 3">
          <a:extLst>
            <a:ext uri="{FF2B5EF4-FFF2-40B4-BE49-F238E27FC236}">
              <a16:creationId xmlns:a16="http://schemas.microsoft.com/office/drawing/2014/main" id="{74530FC3-C26C-4FBF-94BB-5BF8752273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0"/>
          <a:ext cx="1524000" cy="8866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1549400</xdr:colOff>
      <xdr:row>1</xdr:row>
      <xdr:rowOff>134196</xdr:rowOff>
    </xdr:from>
    <xdr:to>
      <xdr:col>1</xdr:col>
      <xdr:colOff>8468360</xdr:colOff>
      <xdr:row>1</xdr:row>
      <xdr:rowOff>1037166</xdr:rowOff>
    </xdr:to>
    <xdr:sp macro="" textlink="">
      <xdr:nvSpPr>
        <xdr:cNvPr id="2" name="ZoneTexte 1">
          <a:extLst>
            <a:ext uri="{FF2B5EF4-FFF2-40B4-BE49-F238E27FC236}">
              <a16:creationId xmlns:a16="http://schemas.microsoft.com/office/drawing/2014/main" id="{DF4F8EED-19D1-4909-896C-5CAF0DB6A06E}"/>
            </a:ext>
          </a:extLst>
        </xdr:cNvPr>
        <xdr:cNvSpPr txBox="1"/>
      </xdr:nvSpPr>
      <xdr:spPr>
        <a:xfrm>
          <a:off x="3845983" y="949113"/>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Contrôle des dispositifs, prévention des pertes de données (DLP) et eDiscovery.</a:t>
          </a:r>
          <a:br>
            <a:rPr lang="en-US" sz="1200">
              <a:solidFill>
                <a:srgbClr val="0392C2"/>
              </a:solidFill>
              <a:effectLst/>
            </a:rPr>
          </a:br>
          <a:r>
            <a:rPr lang="fr-FR" sz="1100" b="1" i="0" u="none" strike="noStrike">
              <a:solidFill>
                <a:schemeClr val="dk1"/>
              </a:solidFill>
              <a:effectLst/>
              <a:latin typeface="+mn-lt"/>
              <a:ea typeface="+mn-ea"/>
              <a:cs typeface="+mn-cs"/>
            </a:rPr>
            <a:t>SKU NEW + prix = SKU RENEW</a:t>
          </a:r>
          <a:r>
            <a:rPr lang="fr-FR" sz="1200"/>
            <a:t> </a:t>
          </a:r>
          <a:endParaRPr lang="en-US" sz="1200">
            <a:solidFill>
              <a:srgbClr val="0392C2"/>
            </a:solidFill>
            <a:effectLst/>
          </a:endParaRPr>
        </a:p>
      </xdr:txBody>
    </xdr:sp>
    <xdr:clientData/>
  </xdr:twoCellAnchor>
  <xdr:twoCellAnchor editAs="absolute">
    <xdr:from>
      <xdr:col>1</xdr:col>
      <xdr:colOff>8335432</xdr:colOff>
      <xdr:row>0</xdr:row>
      <xdr:rowOff>204822</xdr:rowOff>
    </xdr:from>
    <xdr:to>
      <xdr:col>2</xdr:col>
      <xdr:colOff>42333</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F2A3EBC1-CF48-46C8-B99C-ACC20EB78815}"/>
            </a:ext>
          </a:extLst>
        </xdr:cNvPr>
        <xdr:cNvSpPr txBox="1"/>
      </xdr:nvSpPr>
      <xdr:spPr>
        <a:xfrm>
          <a:off x="10632015" y="204822"/>
          <a:ext cx="111548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0</xdr:colOff>
      <xdr:row>0</xdr:row>
      <xdr:rowOff>118534</xdr:rowOff>
    </xdr:from>
    <xdr:to>
      <xdr:col>1</xdr:col>
      <xdr:colOff>147494</xdr:colOff>
      <xdr:row>0</xdr:row>
      <xdr:rowOff>660401</xdr:rowOff>
    </xdr:to>
    <xdr:pic>
      <xdr:nvPicPr>
        <xdr:cNvPr id="5" name="Image 4">
          <a:extLst>
            <a:ext uri="{FF2B5EF4-FFF2-40B4-BE49-F238E27FC236}">
              <a16:creationId xmlns:a16="http://schemas.microsoft.com/office/drawing/2014/main" id="{97D6BE9F-3C18-41C7-869F-81088BDA9CC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8636" b="39773"/>
        <a:stretch/>
      </xdr:blipFill>
      <xdr:spPr>
        <a:xfrm>
          <a:off x="0" y="118534"/>
          <a:ext cx="2509694" cy="541867"/>
        </a:xfrm>
        <a:prstGeom prst="rect">
          <a:avLst/>
        </a:prstGeom>
      </xdr:spPr>
    </xdr:pic>
    <xdr:clientData/>
  </xdr:twoCellAnchor>
  <xdr:twoCellAnchor editAs="oneCell">
    <xdr:from>
      <xdr:col>1</xdr:col>
      <xdr:colOff>203200</xdr:colOff>
      <xdr:row>0</xdr:row>
      <xdr:rowOff>254000</xdr:rowOff>
    </xdr:from>
    <xdr:to>
      <xdr:col>1</xdr:col>
      <xdr:colOff>1540933</xdr:colOff>
      <xdr:row>0</xdr:row>
      <xdr:rowOff>588433</xdr:rowOff>
    </xdr:to>
    <xdr:pic>
      <xdr:nvPicPr>
        <xdr:cNvPr id="6" name="Image 5">
          <a:extLst>
            <a:ext uri="{FF2B5EF4-FFF2-40B4-BE49-F238E27FC236}">
              <a16:creationId xmlns:a16="http://schemas.microsoft.com/office/drawing/2014/main" id="{1730A8EA-D0F1-5349-B40C-5B10BE0AF5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5400" y="254000"/>
          <a:ext cx="1337733" cy="3344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2</xdr:col>
      <xdr:colOff>1402079</xdr:colOff>
      <xdr:row>0</xdr:row>
      <xdr:rowOff>218157</xdr:rowOff>
    </xdr:from>
    <xdr:to>
      <xdr:col>3</xdr:col>
      <xdr:colOff>918074</xdr:colOff>
      <xdr:row>0</xdr:row>
      <xdr:rowOff>539988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72F5C00-5A10-40B4-8986-9A528C8954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154517</xdr:colOff>
      <xdr:row>0</xdr:row>
      <xdr:rowOff>57151</xdr:rowOff>
    </xdr:from>
    <xdr:to>
      <xdr:col>0</xdr:col>
      <xdr:colOff>2137622</xdr:colOff>
      <xdr:row>0</xdr:row>
      <xdr:rowOff>761561</xdr:rowOff>
    </xdr:to>
    <xdr:pic>
      <xdr:nvPicPr>
        <xdr:cNvPr id="2" name="Image 9">
          <a:extLst>
            <a:ext uri="{FF2B5EF4-FFF2-40B4-BE49-F238E27FC236}">
              <a16:creationId xmlns:a16="http://schemas.microsoft.com/office/drawing/2014/main" id="{C5A40D73-A82A-402B-8EAD-D2BE13205B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517" y="57151"/>
          <a:ext cx="1990725" cy="704410"/>
        </a:xfrm>
        <a:prstGeom prst="rect">
          <a:avLst/>
        </a:prstGeom>
      </xdr:spPr>
    </xdr:pic>
    <xdr:clientData/>
  </xdr:twoCellAnchor>
  <xdr:twoCellAnchor>
    <xdr:from>
      <xdr:col>1</xdr:col>
      <xdr:colOff>42333</xdr:colOff>
      <xdr:row>1</xdr:row>
      <xdr:rowOff>158750</xdr:rowOff>
    </xdr:from>
    <xdr:to>
      <xdr:col>2</xdr:col>
      <xdr:colOff>50376</xdr:colOff>
      <xdr:row>1</xdr:row>
      <xdr:rowOff>1019386</xdr:rowOff>
    </xdr:to>
    <xdr:sp macro="" textlink="">
      <xdr:nvSpPr>
        <xdr:cNvPr id="5" name="ZoneTexte 4">
          <a:extLst>
            <a:ext uri="{FF2B5EF4-FFF2-40B4-BE49-F238E27FC236}">
              <a16:creationId xmlns:a16="http://schemas.microsoft.com/office/drawing/2014/main" id="{5ADA1F47-DD82-4E36-8F5E-7DC4B100DB56}"/>
            </a:ext>
          </a:extLst>
        </xdr:cNvPr>
        <xdr:cNvSpPr txBox="1"/>
      </xdr:nvSpPr>
      <xdr:spPr>
        <a:xfrm>
          <a:off x="2338916"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de connexion à distance, gestion des accès et des mots de passe.</a:t>
          </a:r>
          <a:endParaRPr lang="en-US" sz="1200" b="0">
            <a:solidFill>
              <a:srgbClr val="0392C2"/>
            </a:solidFill>
            <a:effectLst/>
          </a:endParaRPr>
        </a:p>
      </xdr:txBody>
    </xdr:sp>
    <xdr:clientData/>
  </xdr:twoCellAnchor>
  <xdr:twoCellAnchor>
    <xdr:from>
      <xdr:col>1</xdr:col>
      <xdr:colOff>1066800</xdr:colOff>
      <xdr:row>1</xdr:row>
      <xdr:rowOff>663787</xdr:rowOff>
    </xdr:from>
    <xdr:to>
      <xdr:col>1</xdr:col>
      <xdr:colOff>6096000</xdr:colOff>
      <xdr:row>1</xdr:row>
      <xdr:rowOff>901912</xdr:rowOff>
    </xdr:to>
    <xdr:sp macro="" textlink="">
      <xdr:nvSpPr>
        <xdr:cNvPr id="6" name="ZoneTexte 5">
          <a:extLst>
            <a:ext uri="{FF2B5EF4-FFF2-40B4-BE49-F238E27FC236}">
              <a16:creationId xmlns:a16="http://schemas.microsoft.com/office/drawing/2014/main" id="{20767250-C2A5-439B-ADEC-1B1EC3798B93}"/>
            </a:ext>
          </a:extLst>
        </xdr:cNvPr>
        <xdr:cNvSpPr txBox="1"/>
      </xdr:nvSpPr>
      <xdr:spPr>
        <a:xfrm>
          <a:off x="3429000" y="14850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8B3973AE-2500-4DF2-B65F-27E5FA81FC44}"/>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 de signature électronique légale, simple et sécurisée.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DB0213C-637B-4A30-91DD-44C0E3239625}"/>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152401</xdr:colOff>
      <xdr:row>0</xdr:row>
      <xdr:rowOff>180976</xdr:rowOff>
    </xdr:from>
    <xdr:to>
      <xdr:col>0</xdr:col>
      <xdr:colOff>2000251</xdr:colOff>
      <xdr:row>0</xdr:row>
      <xdr:rowOff>614556</xdr:rowOff>
    </xdr:to>
    <xdr:pic>
      <xdr:nvPicPr>
        <xdr:cNvPr id="8" name="Image 7">
          <a:extLst>
            <a:ext uri="{FF2B5EF4-FFF2-40B4-BE49-F238E27FC236}">
              <a16:creationId xmlns:a16="http://schemas.microsoft.com/office/drawing/2014/main" id="{0006A753-8523-4FA2-A984-C2E956A1F1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1" y="180976"/>
          <a:ext cx="1847850" cy="433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qbssoftwareltd.sharepoint.com/sites/QBSFrance/Shared%20Documents/General/TARIFS/Nitro/2023%20Release%20-%20Nitro%20Sales%20%20Partner%20Price%20List%20-%2010-16-2023%20v1_Master%20Distributor_QBS.xlsm" TargetMode="External"/><Relationship Id="rId1" Type="http://schemas.openxmlformats.org/officeDocument/2006/relationships/externalLinkPath" Target="/sites/QBSFrance/Shared%20Documents/General/TARIFS/Nitro/2023%20Release%20-%20Nitro%20Sales%20%20Partner%20Price%20List%20-%2010-16-2023%20v1_Master%20Distributor_QB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cebook"/>
      <sheetName val="Parameters"/>
    </sheetNames>
    <sheetDataSet>
      <sheetData sheetId="0" refreshError="1"/>
      <sheetData sheetId="1">
        <row r="6">
          <cell r="V6" t="str">
            <v>USD</v>
          </cell>
          <cell r="W6">
            <v>1</v>
          </cell>
        </row>
        <row r="7">
          <cell r="V7" t="str">
            <v>CAD</v>
          </cell>
          <cell r="W7">
            <v>2</v>
          </cell>
        </row>
        <row r="8">
          <cell r="V8" t="str">
            <v>EUR</v>
          </cell>
          <cell r="W8">
            <v>3</v>
          </cell>
        </row>
        <row r="9">
          <cell r="V9" t="str">
            <v>GBP</v>
          </cell>
          <cell r="W9">
            <v>4</v>
          </cell>
        </row>
        <row r="10">
          <cell r="V10" t="str">
            <v>AUD</v>
          </cell>
          <cell r="W10">
            <v>5</v>
          </cell>
        </row>
        <row r="111">
          <cell r="A111" t="str">
            <v>TIER 1</v>
          </cell>
          <cell r="B111" t="str">
            <v>NPS-ENT-1Y-T1</v>
          </cell>
          <cell r="C111" t="str">
            <v>1-19</v>
          </cell>
          <cell r="D111">
            <v>143.75</v>
          </cell>
          <cell r="E111">
            <v>201.24999999999997</v>
          </cell>
          <cell r="F111">
            <v>143.75</v>
          </cell>
          <cell r="G111">
            <v>132.25</v>
          </cell>
          <cell r="H111">
            <v>201.24999999999997</v>
          </cell>
        </row>
        <row r="112">
          <cell r="A112" t="str">
            <v>TIER 1</v>
          </cell>
          <cell r="B112" t="str">
            <v>NPS-ENT-1Y-T1</v>
          </cell>
          <cell r="C112" t="str">
            <v>20-99</v>
          </cell>
          <cell r="D112">
            <v>143.75</v>
          </cell>
          <cell r="E112">
            <v>201.24999999999997</v>
          </cell>
          <cell r="F112">
            <v>143.75</v>
          </cell>
          <cell r="G112">
            <v>132.25</v>
          </cell>
          <cell r="H112">
            <v>201.24999999999997</v>
          </cell>
        </row>
        <row r="113">
          <cell r="A113" t="str">
            <v>TIER 2</v>
          </cell>
          <cell r="B113" t="str">
            <v>NPS-ENT-1Y-T2</v>
          </cell>
          <cell r="C113" t="str">
            <v>100-499</v>
          </cell>
          <cell r="D113">
            <v>129.375</v>
          </cell>
          <cell r="E113">
            <v>181.12499999999997</v>
          </cell>
          <cell r="F113">
            <v>129.375</v>
          </cell>
          <cell r="G113">
            <v>119.02500000000001</v>
          </cell>
          <cell r="H113">
            <v>181.12499999999997</v>
          </cell>
        </row>
        <row r="114">
          <cell r="A114" t="str">
            <v>TIER 3</v>
          </cell>
          <cell r="B114" t="str">
            <v>NPS-ENT-1Y-T3</v>
          </cell>
          <cell r="C114" t="str">
            <v>500-999</v>
          </cell>
          <cell r="D114">
            <v>115</v>
          </cell>
          <cell r="E114">
            <v>161</v>
          </cell>
          <cell r="F114">
            <v>115</v>
          </cell>
          <cell r="G114">
            <v>105.80000000000001</v>
          </cell>
          <cell r="H114">
            <v>161</v>
          </cell>
        </row>
        <row r="115">
          <cell r="A115" t="str">
            <v>TIER 4</v>
          </cell>
          <cell r="B115" t="str">
            <v>NPS-ENT-1Y-T4</v>
          </cell>
          <cell r="C115" t="str">
            <v>1,000-1,999</v>
          </cell>
          <cell r="D115">
            <v>107.8125</v>
          </cell>
          <cell r="E115">
            <v>150.93749999999997</v>
          </cell>
          <cell r="F115">
            <v>107.8125</v>
          </cell>
          <cell r="G115">
            <v>99.1875</v>
          </cell>
          <cell r="H115">
            <v>150.93749999999997</v>
          </cell>
        </row>
        <row r="116">
          <cell r="A116" t="str">
            <v>TIER 5</v>
          </cell>
          <cell r="B116" t="str">
            <v>NPS-ENT-1Y-T5</v>
          </cell>
          <cell r="C116" t="str">
            <v>2,000-4,999</v>
          </cell>
          <cell r="D116">
            <v>93.4375</v>
          </cell>
          <cell r="E116">
            <v>130.8125</v>
          </cell>
          <cell r="F116">
            <v>93.4375</v>
          </cell>
          <cell r="G116">
            <v>85.962500000000006</v>
          </cell>
          <cell r="H116">
            <v>130.8125</v>
          </cell>
        </row>
        <row r="117">
          <cell r="A117" t="str">
            <v>TIER 6</v>
          </cell>
          <cell r="B117" t="str">
            <v>NPS-ENT-1Y-T6</v>
          </cell>
          <cell r="C117" t="str">
            <v>5,000-9,999</v>
          </cell>
          <cell r="D117">
            <v>71.875</v>
          </cell>
          <cell r="E117">
            <v>100.62499999999999</v>
          </cell>
          <cell r="F117">
            <v>71.875</v>
          </cell>
          <cell r="G117">
            <v>66.125</v>
          </cell>
          <cell r="H117">
            <v>100.62499999999999</v>
          </cell>
        </row>
        <row r="118">
          <cell r="A118" t="str">
            <v>TIER 7</v>
          </cell>
          <cell r="B118" t="str">
            <v>NPS-ENT-1Y-T7</v>
          </cell>
          <cell r="C118" t="str">
            <v>10,000+</v>
          </cell>
          <cell r="D118" t="str">
            <v>Contact Nitro</v>
          </cell>
          <cell r="E118" t="str">
            <v>Contact Nitro</v>
          </cell>
          <cell r="F118" t="str">
            <v>Contact Nitro</v>
          </cell>
          <cell r="G118" t="str">
            <v>Contact Nitro</v>
          </cell>
          <cell r="H118" t="str">
            <v>Contact Nitro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79"/>
  <sheetViews>
    <sheetView tabSelected="1" zoomScale="80" zoomScaleNormal="80" workbookViewId="0">
      <selection sqref="A1:R17"/>
    </sheetView>
  </sheetViews>
  <sheetFormatPr baseColWidth="10" defaultColWidth="9.44140625" defaultRowHeight="14.4"/>
  <cols>
    <col min="1" max="1" width="20.44140625" customWidth="1"/>
    <col min="2" max="2" width="32.5546875" customWidth="1"/>
    <col min="3" max="3" width="105.44140625" bestFit="1" customWidth="1"/>
  </cols>
  <sheetData>
    <row r="1" spans="1:28">
      <c r="A1" s="183"/>
      <c r="B1" s="184"/>
      <c r="C1" s="184"/>
      <c r="D1" s="184"/>
      <c r="E1" s="184"/>
      <c r="F1" s="184"/>
      <c r="G1" s="184"/>
      <c r="H1" s="184"/>
      <c r="I1" s="184"/>
      <c r="J1" s="184"/>
      <c r="K1" s="184"/>
      <c r="L1" s="184"/>
      <c r="M1" s="184"/>
      <c r="N1" s="184"/>
      <c r="O1" s="184"/>
      <c r="P1" s="184"/>
      <c r="Q1" s="184"/>
      <c r="R1" s="185"/>
      <c r="S1" s="184"/>
      <c r="T1" s="184"/>
      <c r="U1" s="184"/>
      <c r="V1" s="184"/>
      <c r="W1" s="184"/>
      <c r="X1" s="184"/>
      <c r="Y1" s="184"/>
      <c r="Z1" s="184"/>
      <c r="AA1" s="184"/>
      <c r="AB1" s="184"/>
    </row>
    <row r="2" spans="1:28">
      <c r="A2" s="183"/>
      <c r="B2" s="184"/>
      <c r="C2" s="184"/>
      <c r="D2" s="184"/>
      <c r="E2" s="184"/>
      <c r="F2" s="184"/>
      <c r="G2" s="184"/>
      <c r="H2" s="184"/>
      <c r="I2" s="184"/>
      <c r="J2" s="184"/>
      <c r="K2" s="184"/>
      <c r="L2" s="184"/>
      <c r="M2" s="184"/>
      <c r="N2" s="184"/>
      <c r="O2" s="184"/>
      <c r="P2" s="184"/>
      <c r="Q2" s="184"/>
      <c r="R2" s="185"/>
      <c r="S2" s="184"/>
      <c r="T2" s="184"/>
      <c r="U2" s="184"/>
      <c r="V2" s="184"/>
      <c r="W2" s="184"/>
      <c r="X2" s="184"/>
      <c r="Y2" s="184"/>
      <c r="Z2" s="184"/>
      <c r="AA2" s="184"/>
      <c r="AB2" s="184"/>
    </row>
    <row r="3" spans="1:28">
      <c r="A3" s="183"/>
      <c r="B3" s="184"/>
      <c r="C3" s="184"/>
      <c r="D3" s="184"/>
      <c r="E3" s="184"/>
      <c r="F3" s="184"/>
      <c r="G3" s="184"/>
      <c r="H3" s="184"/>
      <c r="I3" s="184"/>
      <c r="J3" s="184"/>
      <c r="K3" s="184"/>
      <c r="L3" s="184"/>
      <c r="M3" s="184"/>
      <c r="N3" s="184"/>
      <c r="O3" s="184"/>
      <c r="P3" s="184"/>
      <c r="Q3" s="184"/>
      <c r="R3" s="185"/>
      <c r="S3" s="184"/>
      <c r="T3" s="184"/>
      <c r="U3" s="184"/>
      <c r="V3" s="184"/>
      <c r="W3" s="184"/>
      <c r="X3" s="184"/>
      <c r="Y3" s="184"/>
      <c r="Z3" s="184"/>
      <c r="AA3" s="184"/>
      <c r="AB3" s="184"/>
    </row>
    <row r="4" spans="1:28">
      <c r="A4" s="183"/>
      <c r="B4" s="184"/>
      <c r="C4" s="184"/>
      <c r="D4" s="184"/>
      <c r="E4" s="184"/>
      <c r="F4" s="184"/>
      <c r="G4" s="184"/>
      <c r="H4" s="184"/>
      <c r="I4" s="184"/>
      <c r="J4" s="184"/>
      <c r="K4" s="184"/>
      <c r="L4" s="184"/>
      <c r="M4" s="184"/>
      <c r="N4" s="184"/>
      <c r="O4" s="184"/>
      <c r="P4" s="184"/>
      <c r="Q4" s="184"/>
      <c r="R4" s="185"/>
      <c r="S4" s="184"/>
      <c r="T4" s="184"/>
      <c r="U4" s="184"/>
      <c r="V4" s="184"/>
      <c r="W4" s="184"/>
      <c r="X4" s="184"/>
      <c r="Y4" s="184"/>
      <c r="Z4" s="184"/>
      <c r="AA4" s="184"/>
      <c r="AB4" s="184"/>
    </row>
    <row r="5" spans="1:28">
      <c r="A5" s="183"/>
      <c r="B5" s="184"/>
      <c r="C5" s="184"/>
      <c r="D5" s="184"/>
      <c r="E5" s="184"/>
      <c r="F5" s="184"/>
      <c r="G5" s="184"/>
      <c r="H5" s="184"/>
      <c r="I5" s="184"/>
      <c r="J5" s="184"/>
      <c r="K5" s="184"/>
      <c r="L5" s="184"/>
      <c r="M5" s="184"/>
      <c r="N5" s="184"/>
      <c r="O5" s="184"/>
      <c r="P5" s="184"/>
      <c r="Q5" s="184"/>
      <c r="R5" s="185"/>
      <c r="S5" s="184"/>
      <c r="T5" s="184"/>
      <c r="U5" s="184"/>
      <c r="V5" s="184"/>
      <c r="W5" s="184"/>
      <c r="X5" s="184"/>
      <c r="Y5" s="184"/>
      <c r="Z5" s="184"/>
      <c r="AA5" s="184"/>
      <c r="AB5" s="184"/>
    </row>
    <row r="6" spans="1:28">
      <c r="A6" s="183"/>
      <c r="B6" s="184"/>
      <c r="C6" s="184"/>
      <c r="D6" s="184"/>
      <c r="E6" s="184"/>
      <c r="F6" s="184"/>
      <c r="G6" s="184"/>
      <c r="H6" s="184"/>
      <c r="I6" s="184"/>
      <c r="J6" s="184"/>
      <c r="K6" s="184"/>
      <c r="L6" s="184"/>
      <c r="M6" s="184"/>
      <c r="N6" s="184"/>
      <c r="O6" s="184"/>
      <c r="P6" s="184"/>
      <c r="Q6" s="184"/>
      <c r="R6" s="185"/>
      <c r="S6" s="184"/>
      <c r="T6" s="184"/>
      <c r="U6" s="184"/>
      <c r="V6" s="184"/>
      <c r="W6" s="184"/>
      <c r="X6" s="184"/>
      <c r="Y6" s="184"/>
      <c r="Z6" s="184"/>
      <c r="AA6" s="184"/>
      <c r="AB6" s="184"/>
    </row>
    <row r="7" spans="1:28">
      <c r="A7" s="183"/>
      <c r="B7" s="184"/>
      <c r="C7" s="184"/>
      <c r="D7" s="184"/>
      <c r="E7" s="184"/>
      <c r="F7" s="184"/>
      <c r="G7" s="184"/>
      <c r="H7" s="184"/>
      <c r="I7" s="184"/>
      <c r="J7" s="184"/>
      <c r="K7" s="184"/>
      <c r="L7" s="184"/>
      <c r="M7" s="184"/>
      <c r="N7" s="184"/>
      <c r="O7" s="184"/>
      <c r="P7" s="184"/>
      <c r="Q7" s="184"/>
      <c r="R7" s="185"/>
      <c r="S7" s="184"/>
      <c r="T7" s="184"/>
      <c r="U7" s="184"/>
      <c r="V7" s="184"/>
      <c r="W7" s="184"/>
      <c r="X7" s="184"/>
      <c r="Y7" s="184"/>
      <c r="Z7" s="184"/>
      <c r="AA7" s="184"/>
      <c r="AB7" s="184"/>
    </row>
    <row r="8" spans="1:28">
      <c r="A8" s="183"/>
      <c r="B8" s="184"/>
      <c r="C8" s="184"/>
      <c r="D8" s="184"/>
      <c r="E8" s="184"/>
      <c r="F8" s="184"/>
      <c r="G8" s="184"/>
      <c r="H8" s="184"/>
      <c r="I8" s="184"/>
      <c r="J8" s="184"/>
      <c r="K8" s="184"/>
      <c r="L8" s="184"/>
      <c r="M8" s="184"/>
      <c r="N8" s="184"/>
      <c r="O8" s="184"/>
      <c r="P8" s="184"/>
      <c r="Q8" s="184"/>
      <c r="R8" s="185"/>
      <c r="S8" s="184"/>
      <c r="T8" s="184"/>
      <c r="U8" s="184"/>
      <c r="V8" s="184"/>
      <c r="W8" s="184"/>
      <c r="X8" s="184"/>
      <c r="Y8" s="184"/>
      <c r="Z8" s="184"/>
      <c r="AA8" s="184"/>
      <c r="AB8" s="184"/>
    </row>
    <row r="9" spans="1:28" ht="8.25" hidden="1" customHeight="1">
      <c r="A9" s="183"/>
      <c r="B9" s="184"/>
      <c r="C9" s="184"/>
      <c r="D9" s="184"/>
      <c r="E9" s="184"/>
      <c r="F9" s="184"/>
      <c r="G9" s="184"/>
      <c r="H9" s="184"/>
      <c r="I9" s="184"/>
      <c r="J9" s="184"/>
      <c r="K9" s="184"/>
      <c r="L9" s="184"/>
      <c r="M9" s="184"/>
      <c r="N9" s="184"/>
      <c r="O9" s="184"/>
      <c r="P9" s="184"/>
      <c r="Q9" s="184"/>
      <c r="R9" s="185"/>
      <c r="S9" s="184"/>
      <c r="T9" s="184"/>
      <c r="U9" s="184"/>
      <c r="V9" s="184"/>
      <c r="W9" s="184"/>
      <c r="X9" s="184"/>
      <c r="Y9" s="184"/>
      <c r="Z9" s="184"/>
      <c r="AA9" s="184"/>
      <c r="AB9" s="184"/>
    </row>
    <row r="10" spans="1:28" ht="15" hidden="1" customHeight="1">
      <c r="A10" s="183"/>
      <c r="B10" s="184"/>
      <c r="C10" s="184"/>
      <c r="D10" s="184"/>
      <c r="E10" s="184"/>
      <c r="F10" s="184"/>
      <c r="G10" s="184"/>
      <c r="H10" s="184"/>
      <c r="I10" s="184"/>
      <c r="J10" s="184"/>
      <c r="K10" s="184"/>
      <c r="L10" s="184"/>
      <c r="M10" s="184"/>
      <c r="N10" s="184"/>
      <c r="O10" s="184"/>
      <c r="P10" s="184"/>
      <c r="Q10" s="184"/>
      <c r="R10" s="185"/>
      <c r="S10" s="184"/>
      <c r="T10" s="184"/>
      <c r="U10" s="184"/>
      <c r="V10" s="184"/>
      <c r="W10" s="184"/>
      <c r="X10" s="184"/>
      <c r="Y10" s="184"/>
      <c r="Z10" s="184"/>
      <c r="AA10" s="184"/>
      <c r="AB10" s="184"/>
    </row>
    <row r="11" spans="1:28" ht="15" hidden="1" customHeight="1">
      <c r="A11" s="183"/>
      <c r="B11" s="184"/>
      <c r="C11" s="184"/>
      <c r="D11" s="184"/>
      <c r="E11" s="184"/>
      <c r="F11" s="184"/>
      <c r="G11" s="184"/>
      <c r="H11" s="184"/>
      <c r="I11" s="184"/>
      <c r="J11" s="184"/>
      <c r="K11" s="184"/>
      <c r="L11" s="184"/>
      <c r="M11" s="184"/>
      <c r="N11" s="184"/>
      <c r="O11" s="184"/>
      <c r="P11" s="184"/>
      <c r="Q11" s="184"/>
      <c r="R11" s="185"/>
      <c r="S11" s="184"/>
      <c r="T11" s="184"/>
      <c r="U11" s="184"/>
      <c r="V11" s="184"/>
      <c r="W11" s="184"/>
      <c r="X11" s="184"/>
      <c r="Y11" s="184"/>
      <c r="Z11" s="184"/>
      <c r="AA11" s="184"/>
      <c r="AB11" s="184"/>
    </row>
    <row r="12" spans="1:28" ht="15" hidden="1" customHeight="1">
      <c r="A12" s="183"/>
      <c r="B12" s="184"/>
      <c r="C12" s="184"/>
      <c r="D12" s="184"/>
      <c r="E12" s="184"/>
      <c r="F12" s="184"/>
      <c r="G12" s="184"/>
      <c r="H12" s="184"/>
      <c r="I12" s="184"/>
      <c r="J12" s="184"/>
      <c r="K12" s="184"/>
      <c r="L12" s="184"/>
      <c r="M12" s="184"/>
      <c r="N12" s="184"/>
      <c r="O12" s="184"/>
      <c r="P12" s="184"/>
      <c r="Q12" s="184"/>
      <c r="R12" s="185"/>
      <c r="S12" s="184"/>
      <c r="T12" s="184"/>
      <c r="U12" s="184"/>
      <c r="V12" s="184"/>
      <c r="W12" s="184"/>
      <c r="X12" s="184"/>
      <c r="Y12" s="184"/>
      <c r="Z12" s="184"/>
      <c r="AA12" s="184"/>
      <c r="AB12" s="184"/>
    </row>
    <row r="13" spans="1:28" ht="15" hidden="1" customHeight="1">
      <c r="A13" s="183"/>
      <c r="B13" s="184"/>
      <c r="C13" s="184"/>
      <c r="D13" s="184"/>
      <c r="E13" s="184"/>
      <c r="F13" s="184"/>
      <c r="G13" s="184"/>
      <c r="H13" s="184"/>
      <c r="I13" s="184"/>
      <c r="J13" s="184"/>
      <c r="K13" s="184"/>
      <c r="L13" s="184"/>
      <c r="M13" s="184"/>
      <c r="N13" s="184"/>
      <c r="O13" s="184"/>
      <c r="P13" s="184"/>
      <c r="Q13" s="184"/>
      <c r="R13" s="185"/>
      <c r="S13" s="184"/>
      <c r="T13" s="184"/>
      <c r="U13" s="184"/>
      <c r="V13" s="184"/>
      <c r="W13" s="184"/>
      <c r="X13" s="184"/>
      <c r="Y13" s="184"/>
      <c r="Z13" s="184"/>
      <c r="AA13" s="184"/>
      <c r="AB13" s="184"/>
    </row>
    <row r="14" spans="1:28" ht="15" hidden="1" customHeight="1">
      <c r="A14" s="183"/>
      <c r="B14" s="184"/>
      <c r="C14" s="184"/>
      <c r="D14" s="184"/>
      <c r="E14" s="184"/>
      <c r="F14" s="184"/>
      <c r="G14" s="184"/>
      <c r="H14" s="184"/>
      <c r="I14" s="184"/>
      <c r="J14" s="184"/>
      <c r="K14" s="184"/>
      <c r="L14" s="184"/>
      <c r="M14" s="184"/>
      <c r="N14" s="184"/>
      <c r="O14" s="184"/>
      <c r="P14" s="184"/>
      <c r="Q14" s="184"/>
      <c r="R14" s="185"/>
      <c r="S14" s="184"/>
      <c r="T14" s="184"/>
      <c r="U14" s="184"/>
      <c r="V14" s="184"/>
      <c r="W14" s="184"/>
      <c r="X14" s="184"/>
      <c r="Y14" s="184"/>
      <c r="Z14" s="184"/>
      <c r="AA14" s="184"/>
      <c r="AB14" s="184"/>
    </row>
    <row r="15" spans="1:28" ht="15" hidden="1" customHeight="1">
      <c r="A15" s="183"/>
      <c r="B15" s="184"/>
      <c r="C15" s="184"/>
      <c r="D15" s="184"/>
      <c r="E15" s="184"/>
      <c r="F15" s="184"/>
      <c r="G15" s="184"/>
      <c r="H15" s="184"/>
      <c r="I15" s="184"/>
      <c r="J15" s="184"/>
      <c r="K15" s="184"/>
      <c r="L15" s="184"/>
      <c r="M15" s="184"/>
      <c r="N15" s="184"/>
      <c r="O15" s="184"/>
      <c r="P15" s="184"/>
      <c r="Q15" s="184"/>
      <c r="R15" s="185"/>
      <c r="S15" s="184"/>
      <c r="T15" s="184"/>
      <c r="U15" s="184"/>
      <c r="V15" s="184"/>
      <c r="W15" s="184"/>
      <c r="X15" s="184"/>
      <c r="Y15" s="184"/>
      <c r="Z15" s="184"/>
      <c r="AA15" s="184"/>
      <c r="AB15" s="184"/>
    </row>
    <row r="16" spans="1:28" ht="15" hidden="1" customHeight="1">
      <c r="A16" s="183"/>
      <c r="B16" s="184"/>
      <c r="C16" s="184"/>
      <c r="D16" s="184"/>
      <c r="E16" s="184"/>
      <c r="F16" s="184"/>
      <c r="G16" s="184"/>
      <c r="H16" s="184"/>
      <c r="I16" s="184"/>
      <c r="J16" s="184"/>
      <c r="K16" s="184"/>
      <c r="L16" s="184"/>
      <c r="M16" s="184"/>
      <c r="N16" s="184"/>
      <c r="O16" s="184"/>
      <c r="P16" s="184"/>
      <c r="Q16" s="184"/>
      <c r="R16" s="185"/>
      <c r="S16" s="184"/>
      <c r="T16" s="184"/>
      <c r="U16" s="184"/>
      <c r="V16" s="184"/>
      <c r="W16" s="184"/>
      <c r="X16" s="184"/>
      <c r="Y16" s="184"/>
      <c r="Z16" s="184"/>
      <c r="AA16" s="184"/>
      <c r="AB16" s="184"/>
    </row>
    <row r="17" spans="1:28" ht="15" hidden="1" customHeight="1">
      <c r="A17" s="183"/>
      <c r="B17" s="184"/>
      <c r="C17" s="184"/>
      <c r="D17" s="184"/>
      <c r="E17" s="184"/>
      <c r="F17" s="184"/>
      <c r="G17" s="184"/>
      <c r="H17" s="184"/>
      <c r="I17" s="184"/>
      <c r="J17" s="184"/>
      <c r="K17" s="184"/>
      <c r="L17" s="184"/>
      <c r="M17" s="184"/>
      <c r="N17" s="184"/>
      <c r="O17" s="184"/>
      <c r="P17" s="184"/>
      <c r="Q17" s="184"/>
      <c r="R17" s="185"/>
      <c r="S17" s="184"/>
      <c r="T17" s="184"/>
      <c r="U17" s="184"/>
      <c r="V17" s="184"/>
      <c r="W17" s="184"/>
      <c r="X17" s="184"/>
      <c r="Y17" s="184"/>
      <c r="Z17" s="184"/>
      <c r="AA17" s="184"/>
      <c r="AB17" s="184"/>
    </row>
    <row r="18" spans="1:28" ht="28.35" customHeight="1">
      <c r="A18" s="172" t="s">
        <v>0</v>
      </c>
      <c r="B18" s="173" t="s">
        <v>1</v>
      </c>
      <c r="C18" s="174" t="s">
        <v>2</v>
      </c>
      <c r="D18" s="193"/>
      <c r="E18" s="194"/>
      <c r="F18" s="194"/>
      <c r="G18" s="194"/>
      <c r="H18" s="194"/>
      <c r="I18" s="194"/>
      <c r="J18" s="194"/>
      <c r="K18" s="194"/>
      <c r="L18" s="194"/>
      <c r="M18" s="194"/>
      <c r="N18" s="194"/>
      <c r="O18" s="194"/>
      <c r="P18" s="194"/>
      <c r="Q18" s="194"/>
      <c r="R18" s="195"/>
      <c r="S18" s="184"/>
      <c r="T18" s="184"/>
      <c r="U18" s="184"/>
      <c r="V18" s="184"/>
      <c r="W18" s="184"/>
      <c r="X18" s="184"/>
      <c r="Y18" s="184"/>
      <c r="Z18" s="184"/>
      <c r="AA18" s="184"/>
      <c r="AB18" s="184"/>
    </row>
    <row r="19" spans="1:28" ht="30" customHeight="1">
      <c r="A19" s="2"/>
      <c r="B19" s="146" t="s">
        <v>3</v>
      </c>
      <c r="C19" s="1" t="s">
        <v>4</v>
      </c>
      <c r="D19" s="196"/>
      <c r="E19" s="197"/>
      <c r="F19" s="197"/>
      <c r="G19" s="197"/>
      <c r="H19" s="197"/>
      <c r="I19" s="197"/>
      <c r="J19" s="197"/>
      <c r="K19" s="197"/>
      <c r="L19" s="197"/>
      <c r="M19" s="197"/>
      <c r="N19" s="197"/>
      <c r="O19" s="197"/>
      <c r="P19" s="197"/>
      <c r="Q19" s="197"/>
      <c r="R19" s="198"/>
      <c r="S19" s="184"/>
      <c r="T19" s="184"/>
      <c r="U19" s="184"/>
      <c r="V19" s="184"/>
      <c r="W19" s="184"/>
      <c r="X19" s="184"/>
      <c r="Y19" s="184"/>
      <c r="Z19" s="184"/>
      <c r="AA19" s="184"/>
      <c r="AB19" s="184"/>
    </row>
    <row r="20" spans="1:28" ht="30" customHeight="1">
      <c r="A20" s="2"/>
      <c r="B20" s="146" t="s">
        <v>943</v>
      </c>
      <c r="C20" s="1" t="s">
        <v>944</v>
      </c>
      <c r="D20" s="196"/>
      <c r="E20" s="197"/>
      <c r="F20" s="197"/>
      <c r="G20" s="197"/>
      <c r="H20" s="197"/>
      <c r="I20" s="197"/>
      <c r="J20" s="197"/>
      <c r="K20" s="197"/>
      <c r="L20" s="197"/>
      <c r="M20" s="197"/>
      <c r="N20" s="197"/>
      <c r="O20" s="197"/>
      <c r="P20" s="197"/>
      <c r="Q20" s="197"/>
      <c r="R20" s="198"/>
      <c r="S20" s="184"/>
      <c r="T20" s="184"/>
      <c r="U20" s="184"/>
      <c r="V20" s="184"/>
      <c r="W20" s="184"/>
      <c r="X20" s="184"/>
      <c r="Y20" s="184"/>
      <c r="Z20" s="184"/>
      <c r="AA20" s="184"/>
      <c r="AB20" s="184"/>
    </row>
    <row r="21" spans="1:28" ht="30" customHeight="1">
      <c r="A21" s="2"/>
      <c r="B21" s="146" t="s">
        <v>5</v>
      </c>
      <c r="C21" s="1" t="s">
        <v>6</v>
      </c>
      <c r="D21" s="196"/>
      <c r="E21" s="197"/>
      <c r="F21" s="197"/>
      <c r="G21" s="197"/>
      <c r="H21" s="197"/>
      <c r="I21" s="197"/>
      <c r="J21" s="197"/>
      <c r="K21" s="197"/>
      <c r="L21" s="197"/>
      <c r="M21" s="197"/>
      <c r="N21" s="197"/>
      <c r="O21" s="197"/>
      <c r="P21" s="197"/>
      <c r="Q21" s="197"/>
      <c r="R21" s="198"/>
      <c r="S21" s="184"/>
      <c r="T21" s="184"/>
      <c r="U21" s="184"/>
      <c r="V21" s="184"/>
      <c r="W21" s="184"/>
      <c r="X21" s="184"/>
      <c r="Y21" s="184"/>
      <c r="Z21" s="184"/>
      <c r="AA21" s="184"/>
      <c r="AB21" s="184"/>
    </row>
    <row r="22" spans="1:28" ht="30" customHeight="1">
      <c r="A22" s="2"/>
      <c r="B22" s="146" t="s">
        <v>7</v>
      </c>
      <c r="C22" s="1" t="s">
        <v>8</v>
      </c>
      <c r="D22" s="196"/>
      <c r="E22" s="197"/>
      <c r="F22" s="197"/>
      <c r="G22" s="197"/>
      <c r="H22" s="197"/>
      <c r="I22" s="197"/>
      <c r="J22" s="197"/>
      <c r="K22" s="197"/>
      <c r="L22" s="197"/>
      <c r="M22" s="197"/>
      <c r="N22" s="197"/>
      <c r="O22" s="197"/>
      <c r="P22" s="197"/>
      <c r="Q22" s="197"/>
      <c r="R22" s="198"/>
      <c r="S22" s="184"/>
      <c r="T22" s="184"/>
      <c r="U22" s="184"/>
      <c r="V22" s="184"/>
      <c r="W22" s="184"/>
      <c r="X22" s="184"/>
      <c r="Y22" s="184"/>
      <c r="Z22" s="184"/>
      <c r="AA22" s="184"/>
      <c r="AB22" s="184"/>
    </row>
    <row r="23" spans="1:28" ht="30" customHeight="1">
      <c r="A23" s="2"/>
      <c r="B23" s="146" t="s">
        <v>9</v>
      </c>
      <c r="C23" s="1" t="s">
        <v>10</v>
      </c>
      <c r="D23" s="196"/>
      <c r="E23" s="197"/>
      <c r="F23" s="197"/>
      <c r="G23" s="197"/>
      <c r="H23" s="197"/>
      <c r="I23" s="197"/>
      <c r="J23" s="197"/>
      <c r="K23" s="197"/>
      <c r="L23" s="197"/>
      <c r="M23" s="197"/>
      <c r="N23" s="197"/>
      <c r="O23" s="197"/>
      <c r="P23" s="197"/>
      <c r="Q23" s="197"/>
      <c r="R23" s="198"/>
      <c r="S23" s="184"/>
      <c r="T23" s="184"/>
      <c r="U23" s="184"/>
      <c r="V23" s="184"/>
      <c r="W23" s="184"/>
      <c r="X23" s="184"/>
      <c r="Y23" s="184"/>
      <c r="Z23" s="184"/>
      <c r="AA23" s="184"/>
      <c r="AB23" s="184"/>
    </row>
    <row r="24" spans="1:28" ht="30" customHeight="1">
      <c r="A24" s="2"/>
      <c r="B24" s="146" t="s">
        <v>11</v>
      </c>
      <c r="C24" s="1" t="s">
        <v>12</v>
      </c>
      <c r="D24" s="196"/>
      <c r="E24" s="197"/>
      <c r="F24" s="197"/>
      <c r="G24" s="197"/>
      <c r="H24" s="197"/>
      <c r="I24" s="197"/>
      <c r="J24" s="197"/>
      <c r="K24" s="197"/>
      <c r="L24" s="197"/>
      <c r="M24" s="197"/>
      <c r="N24" s="197"/>
      <c r="O24" s="197"/>
      <c r="P24" s="197"/>
      <c r="Q24" s="197"/>
      <c r="R24" s="198"/>
      <c r="S24" s="184"/>
      <c r="T24" s="184"/>
      <c r="U24" s="184"/>
      <c r="V24" s="184"/>
      <c r="W24" s="184"/>
      <c r="X24" s="184"/>
      <c r="Y24" s="184"/>
      <c r="Z24" s="184"/>
      <c r="AA24" s="184"/>
      <c r="AB24" s="184"/>
    </row>
    <row r="25" spans="1:28" ht="30" customHeight="1">
      <c r="A25" s="2"/>
      <c r="B25" s="146" t="s">
        <v>13</v>
      </c>
      <c r="C25" s="1" t="s">
        <v>14</v>
      </c>
      <c r="D25" s="196"/>
      <c r="E25" s="197"/>
      <c r="F25" s="197"/>
      <c r="G25" s="197"/>
      <c r="H25" s="197"/>
      <c r="I25" s="197"/>
      <c r="J25" s="197"/>
      <c r="K25" s="197"/>
      <c r="L25" s="197"/>
      <c r="M25" s="197"/>
      <c r="N25" s="197"/>
      <c r="O25" s="197"/>
      <c r="P25" s="197"/>
      <c r="Q25" s="197"/>
      <c r="R25" s="198"/>
      <c r="S25" s="184"/>
      <c r="T25" s="184"/>
      <c r="U25" s="184"/>
      <c r="V25" s="184"/>
      <c r="W25" s="184"/>
      <c r="X25" s="184"/>
      <c r="Y25" s="184"/>
      <c r="Z25" s="184"/>
      <c r="AA25" s="184"/>
      <c r="AB25" s="184"/>
    </row>
    <row r="26" spans="1:28" ht="30" customHeight="1">
      <c r="A26" s="2"/>
      <c r="B26" s="146" t="s">
        <v>15</v>
      </c>
      <c r="C26" s="1" t="s">
        <v>16</v>
      </c>
      <c r="D26" s="196"/>
      <c r="E26" s="197"/>
      <c r="F26" s="197"/>
      <c r="G26" s="197"/>
      <c r="H26" s="197"/>
      <c r="I26" s="197"/>
      <c r="J26" s="197"/>
      <c r="K26" s="197"/>
      <c r="L26" s="197"/>
      <c r="M26" s="197"/>
      <c r="N26" s="197"/>
      <c r="O26" s="197"/>
      <c r="P26" s="197"/>
      <c r="Q26" s="197"/>
      <c r="R26" s="198"/>
      <c r="S26" s="184"/>
      <c r="T26" s="184"/>
      <c r="U26" s="184"/>
      <c r="V26" s="184"/>
      <c r="W26" s="184"/>
      <c r="X26" s="184"/>
      <c r="Y26" s="184"/>
      <c r="Z26" s="184"/>
      <c r="AA26" s="184"/>
      <c r="AB26" s="184"/>
    </row>
    <row r="27" spans="1:28" ht="30" customHeight="1">
      <c r="A27" s="2"/>
      <c r="B27" s="146" t="s">
        <v>17</v>
      </c>
      <c r="C27" s="1" t="s">
        <v>18</v>
      </c>
      <c r="D27" s="196"/>
      <c r="E27" s="197"/>
      <c r="F27" s="197"/>
      <c r="G27" s="197"/>
      <c r="H27" s="197"/>
      <c r="I27" s="197"/>
      <c r="J27" s="197"/>
      <c r="K27" s="197"/>
      <c r="L27" s="197"/>
      <c r="M27" s="197"/>
      <c r="N27" s="197"/>
      <c r="O27" s="197"/>
      <c r="P27" s="197"/>
      <c r="Q27" s="197"/>
      <c r="R27" s="198"/>
      <c r="S27" s="184"/>
      <c r="T27" s="184"/>
      <c r="U27" s="184"/>
      <c r="V27" s="184"/>
      <c r="W27" s="184"/>
      <c r="X27" s="184"/>
      <c r="Y27" s="184"/>
      <c r="Z27" s="184"/>
      <c r="AA27" s="184"/>
      <c r="AB27" s="184"/>
    </row>
    <row r="28" spans="1:28" ht="30" customHeight="1">
      <c r="A28" s="2"/>
      <c r="B28" s="146" t="s">
        <v>19</v>
      </c>
      <c r="C28" s="1" t="s">
        <v>20</v>
      </c>
      <c r="D28" s="196"/>
      <c r="E28" s="197"/>
      <c r="F28" s="197"/>
      <c r="G28" s="197"/>
      <c r="H28" s="197"/>
      <c r="I28" s="197"/>
      <c r="J28" s="197"/>
      <c r="K28" s="197"/>
      <c r="L28" s="197"/>
      <c r="M28" s="197"/>
      <c r="N28" s="197"/>
      <c r="O28" s="197"/>
      <c r="P28" s="197"/>
      <c r="Q28" s="197"/>
      <c r="R28" s="198"/>
      <c r="S28" s="184"/>
      <c r="T28" s="184"/>
      <c r="U28" s="184"/>
      <c r="V28" s="184"/>
      <c r="W28" s="184"/>
      <c r="X28" s="184"/>
      <c r="Y28" s="184"/>
      <c r="Z28" s="184"/>
      <c r="AA28" s="184"/>
      <c r="AB28" s="184"/>
    </row>
    <row r="29" spans="1:28" ht="30" customHeight="1">
      <c r="A29" s="2"/>
      <c r="B29" s="146" t="s">
        <v>21</v>
      </c>
      <c r="C29" s="1" t="s">
        <v>22</v>
      </c>
      <c r="D29" s="196"/>
      <c r="E29" s="197"/>
      <c r="F29" s="197"/>
      <c r="G29" s="197"/>
      <c r="H29" s="197"/>
      <c r="I29" s="197"/>
      <c r="J29" s="197"/>
      <c r="K29" s="197"/>
      <c r="L29" s="197"/>
      <c r="M29" s="197"/>
      <c r="N29" s="197"/>
      <c r="O29" s="197"/>
      <c r="P29" s="197"/>
      <c r="Q29" s="197"/>
      <c r="R29" s="198"/>
      <c r="S29" s="184"/>
      <c r="T29" s="184"/>
      <c r="U29" s="184"/>
      <c r="V29" s="184"/>
      <c r="W29" s="184"/>
      <c r="X29" s="184"/>
      <c r="Y29" s="184"/>
      <c r="Z29" s="184"/>
      <c r="AA29" s="184"/>
      <c r="AB29" s="184"/>
    </row>
    <row r="30" spans="1:28" ht="30" customHeight="1">
      <c r="A30" s="2"/>
      <c r="B30" s="146" t="s">
        <v>23</v>
      </c>
      <c r="C30" s="1" t="s">
        <v>24</v>
      </c>
      <c r="D30" s="196"/>
      <c r="E30" s="197"/>
      <c r="F30" s="197"/>
      <c r="G30" s="197"/>
      <c r="H30" s="197"/>
      <c r="I30" s="197"/>
      <c r="J30" s="197"/>
      <c r="K30" s="197"/>
      <c r="L30" s="197"/>
      <c r="M30" s="197"/>
      <c r="N30" s="197"/>
      <c r="O30" s="197"/>
      <c r="P30" s="197"/>
      <c r="Q30" s="197"/>
      <c r="R30" s="198"/>
      <c r="S30" s="184"/>
      <c r="T30" s="184"/>
      <c r="U30" s="184"/>
      <c r="V30" s="184"/>
      <c r="W30" s="184"/>
      <c r="X30" s="184"/>
      <c r="Y30" s="184"/>
      <c r="Z30" s="184"/>
      <c r="AA30" s="184"/>
      <c r="AB30" s="184"/>
    </row>
    <row r="31" spans="1:28" ht="30" customHeight="1">
      <c r="A31" s="2"/>
      <c r="B31" s="146" t="s">
        <v>25</v>
      </c>
      <c r="C31" s="1" t="s">
        <v>26</v>
      </c>
      <c r="D31" s="196"/>
      <c r="E31" s="197"/>
      <c r="F31" s="197"/>
      <c r="G31" s="197"/>
      <c r="H31" s="197"/>
      <c r="I31" s="197"/>
      <c r="J31" s="197"/>
      <c r="K31" s="197"/>
      <c r="L31" s="197"/>
      <c r="M31" s="197"/>
      <c r="N31" s="197"/>
      <c r="O31" s="197"/>
      <c r="P31" s="197"/>
      <c r="Q31" s="197"/>
      <c r="R31" s="198"/>
      <c r="S31" s="184"/>
      <c r="T31" s="184"/>
      <c r="U31" s="184"/>
      <c r="V31" s="184"/>
      <c r="W31" s="184"/>
      <c r="X31" s="184"/>
      <c r="Y31" s="184"/>
      <c r="Z31" s="184"/>
      <c r="AA31" s="184"/>
      <c r="AB31" s="184"/>
    </row>
    <row r="32" spans="1:28" ht="30" customHeight="1">
      <c r="A32" s="2"/>
      <c r="B32" s="146" t="s">
        <v>27</v>
      </c>
      <c r="C32" s="1" t="s">
        <v>28</v>
      </c>
      <c r="D32" s="196"/>
      <c r="E32" s="197"/>
      <c r="F32" s="197"/>
      <c r="G32" s="197"/>
      <c r="H32" s="197"/>
      <c r="I32" s="197"/>
      <c r="J32" s="197"/>
      <c r="K32" s="197"/>
      <c r="L32" s="197"/>
      <c r="M32" s="197"/>
      <c r="N32" s="197"/>
      <c r="O32" s="197"/>
      <c r="P32" s="197"/>
      <c r="Q32" s="197"/>
      <c r="R32" s="198"/>
      <c r="S32" s="184"/>
      <c r="T32" s="184"/>
      <c r="U32" s="184"/>
      <c r="V32" s="184"/>
      <c r="W32" s="184"/>
      <c r="X32" s="184"/>
      <c r="Y32" s="184"/>
      <c r="Z32" s="184"/>
      <c r="AA32" s="184"/>
      <c r="AB32" s="184"/>
    </row>
    <row r="33" spans="1:28" ht="30" customHeight="1">
      <c r="A33" s="2"/>
      <c r="B33" s="146" t="s">
        <v>29</v>
      </c>
      <c r="C33" s="1" t="s">
        <v>30</v>
      </c>
      <c r="D33" s="196"/>
      <c r="E33" s="197"/>
      <c r="F33" s="197"/>
      <c r="G33" s="197"/>
      <c r="H33" s="197"/>
      <c r="I33" s="197"/>
      <c r="J33" s="197"/>
      <c r="K33" s="197"/>
      <c r="L33" s="197"/>
      <c r="M33" s="197"/>
      <c r="N33" s="197"/>
      <c r="O33" s="197"/>
      <c r="P33" s="197"/>
      <c r="Q33" s="197"/>
      <c r="R33" s="198"/>
      <c r="S33" s="184"/>
      <c r="T33" s="184"/>
      <c r="U33" s="184"/>
      <c r="V33" s="184"/>
      <c r="W33" s="184"/>
      <c r="X33" s="184"/>
      <c r="Y33" s="184"/>
      <c r="Z33" s="184"/>
      <c r="AA33" s="184"/>
      <c r="AB33" s="184"/>
    </row>
    <row r="34" spans="1:28" ht="30" customHeight="1">
      <c r="A34" s="2"/>
      <c r="B34" s="146" t="s">
        <v>31</v>
      </c>
      <c r="C34" s="1" t="s">
        <v>32</v>
      </c>
      <c r="D34" s="196"/>
      <c r="E34" s="197"/>
      <c r="F34" s="197"/>
      <c r="G34" s="197"/>
      <c r="H34" s="197"/>
      <c r="I34" s="197"/>
      <c r="J34" s="197"/>
      <c r="K34" s="197"/>
      <c r="L34" s="197"/>
      <c r="M34" s="197"/>
      <c r="N34" s="197"/>
      <c r="O34" s="197"/>
      <c r="P34" s="197"/>
      <c r="Q34" s="197"/>
      <c r="R34" s="198"/>
      <c r="S34" s="184"/>
      <c r="T34" s="184"/>
      <c r="U34" s="184"/>
      <c r="V34" s="184"/>
      <c r="W34" s="184"/>
      <c r="X34" s="184"/>
      <c r="Y34" s="184"/>
      <c r="Z34" s="184"/>
      <c r="AA34" s="184"/>
      <c r="AB34" s="184"/>
    </row>
    <row r="35" spans="1:28" ht="34.35" customHeight="1">
      <c r="A35" s="2"/>
      <c r="B35" s="146" t="s">
        <v>33</v>
      </c>
      <c r="C35" s="1" t="s">
        <v>34</v>
      </c>
      <c r="D35" s="196"/>
      <c r="E35" s="197"/>
      <c r="F35" s="197"/>
      <c r="G35" s="197"/>
      <c r="H35" s="197"/>
      <c r="I35" s="197"/>
      <c r="J35" s="197"/>
      <c r="K35" s="197"/>
      <c r="L35" s="197"/>
      <c r="M35" s="197"/>
      <c r="N35" s="197"/>
      <c r="O35" s="197"/>
      <c r="P35" s="197"/>
      <c r="Q35" s="197"/>
      <c r="R35" s="198"/>
      <c r="S35" s="184"/>
      <c r="T35" s="184"/>
      <c r="U35" s="184"/>
      <c r="V35" s="184"/>
      <c r="W35" s="184"/>
      <c r="X35" s="184"/>
      <c r="Y35" s="184"/>
      <c r="Z35" s="184"/>
      <c r="AA35" s="184"/>
      <c r="AB35" s="184"/>
    </row>
    <row r="36" spans="1:28" ht="34.35" customHeight="1">
      <c r="A36" s="2"/>
      <c r="B36" s="146" t="s">
        <v>940</v>
      </c>
      <c r="C36" s="1" t="s">
        <v>941</v>
      </c>
      <c r="D36" s="196"/>
      <c r="E36" s="197"/>
      <c r="F36" s="197"/>
      <c r="G36" s="197"/>
      <c r="H36" s="197"/>
      <c r="I36" s="197"/>
      <c r="J36" s="197"/>
      <c r="K36" s="197"/>
      <c r="L36" s="197"/>
      <c r="M36" s="197"/>
      <c r="N36" s="197"/>
      <c r="O36" s="197"/>
      <c r="P36" s="197"/>
      <c r="Q36" s="197"/>
      <c r="R36" s="198"/>
      <c r="S36" s="184"/>
      <c r="T36" s="184"/>
      <c r="U36" s="184"/>
      <c r="V36" s="184"/>
      <c r="W36" s="184"/>
      <c r="X36" s="184"/>
      <c r="Y36" s="184"/>
      <c r="Z36" s="184"/>
      <c r="AA36" s="184"/>
      <c r="AB36" s="184"/>
    </row>
    <row r="37" spans="1:28" ht="30" customHeight="1">
      <c r="A37" s="2"/>
      <c r="B37" s="146" t="s">
        <v>35</v>
      </c>
      <c r="C37" s="1" t="s">
        <v>36</v>
      </c>
      <c r="D37" s="196"/>
      <c r="E37" s="197"/>
      <c r="F37" s="197"/>
      <c r="G37" s="197"/>
      <c r="H37" s="197"/>
      <c r="I37" s="197"/>
      <c r="J37" s="197"/>
      <c r="K37" s="197"/>
      <c r="L37" s="197"/>
      <c r="M37" s="197"/>
      <c r="N37" s="197"/>
      <c r="O37" s="197"/>
      <c r="P37" s="197"/>
      <c r="Q37" s="197"/>
      <c r="R37" s="198"/>
      <c r="S37" s="184"/>
      <c r="T37" s="184"/>
      <c r="U37" s="184"/>
      <c r="V37" s="184"/>
      <c r="W37" s="184"/>
      <c r="X37" s="184"/>
      <c r="Y37" s="184"/>
      <c r="Z37" s="184"/>
      <c r="AA37" s="184"/>
      <c r="AB37" s="184"/>
    </row>
    <row r="38" spans="1:28" ht="30" customHeight="1">
      <c r="A38" s="2"/>
      <c r="B38" s="146" t="s">
        <v>37</v>
      </c>
      <c r="C38" s="1" t="s">
        <v>38</v>
      </c>
      <c r="D38" s="196"/>
      <c r="E38" s="197"/>
      <c r="F38" s="197"/>
      <c r="G38" s="197"/>
      <c r="H38" s="197"/>
      <c r="I38" s="197"/>
      <c r="J38" s="197"/>
      <c r="K38" s="197"/>
      <c r="L38" s="197"/>
      <c r="M38" s="197"/>
      <c r="N38" s="197"/>
      <c r="O38" s="197"/>
      <c r="P38" s="197"/>
      <c r="Q38" s="197"/>
      <c r="R38" s="198"/>
      <c r="S38" s="184"/>
      <c r="T38" s="184"/>
      <c r="U38" s="184"/>
      <c r="V38" s="184"/>
      <c r="W38" s="184"/>
      <c r="X38" s="184"/>
      <c r="Y38" s="184"/>
      <c r="Z38" s="184"/>
      <c r="AA38" s="184"/>
      <c r="AB38" s="184"/>
    </row>
    <row r="39" spans="1:28" ht="30" customHeight="1">
      <c r="A39" s="2"/>
      <c r="B39" s="146" t="s">
        <v>39</v>
      </c>
      <c r="C39" s="1" t="s">
        <v>40</v>
      </c>
      <c r="D39" s="196"/>
      <c r="E39" s="197"/>
      <c r="F39" s="197"/>
      <c r="G39" s="197"/>
      <c r="H39" s="197"/>
      <c r="I39" s="197"/>
      <c r="J39" s="197"/>
      <c r="K39" s="197"/>
      <c r="L39" s="197"/>
      <c r="M39" s="197"/>
      <c r="N39" s="197"/>
      <c r="O39" s="197"/>
      <c r="P39" s="197"/>
      <c r="Q39" s="197"/>
      <c r="R39" s="198"/>
      <c r="S39" s="184"/>
      <c r="T39" s="184"/>
      <c r="U39" s="184"/>
      <c r="V39" s="184"/>
      <c r="W39" s="184"/>
      <c r="X39" s="184"/>
      <c r="Y39" s="184"/>
      <c r="Z39" s="184"/>
      <c r="AA39" s="184"/>
      <c r="AB39" s="184"/>
    </row>
    <row r="40" spans="1:28" ht="30" customHeight="1">
      <c r="A40" s="2"/>
      <c r="B40" s="146" t="s">
        <v>41</v>
      </c>
      <c r="C40" s="1" t="s">
        <v>42</v>
      </c>
      <c r="D40" s="196"/>
      <c r="E40" s="197"/>
      <c r="F40" s="197"/>
      <c r="G40" s="197"/>
      <c r="H40" s="197"/>
      <c r="I40" s="197"/>
      <c r="J40" s="197"/>
      <c r="K40" s="197"/>
      <c r="L40" s="197"/>
      <c r="M40" s="197"/>
      <c r="N40" s="197"/>
      <c r="O40" s="197"/>
      <c r="P40" s="197"/>
      <c r="Q40" s="197"/>
      <c r="R40" s="198"/>
      <c r="S40" s="184"/>
      <c r="T40" s="184"/>
      <c r="U40" s="184"/>
      <c r="V40" s="184"/>
      <c r="W40" s="184"/>
      <c r="X40" s="184"/>
      <c r="Y40" s="184"/>
      <c r="Z40" s="184"/>
      <c r="AA40" s="184"/>
      <c r="AB40" s="184"/>
    </row>
    <row r="41" spans="1:28" ht="30" customHeight="1">
      <c r="A41" s="2"/>
      <c r="B41" s="146" t="s">
        <v>43</v>
      </c>
      <c r="C41" s="1" t="s">
        <v>44</v>
      </c>
      <c r="D41" s="196"/>
      <c r="E41" s="197"/>
      <c r="F41" s="197"/>
      <c r="G41" s="197"/>
      <c r="H41" s="197"/>
      <c r="I41" s="197"/>
      <c r="J41" s="197"/>
      <c r="K41" s="197"/>
      <c r="L41" s="197"/>
      <c r="M41" s="197"/>
      <c r="N41" s="197"/>
      <c r="O41" s="197"/>
      <c r="P41" s="197"/>
      <c r="Q41" s="197"/>
      <c r="R41" s="198"/>
      <c r="S41" s="184"/>
      <c r="T41" s="184"/>
      <c r="U41" s="184"/>
      <c r="V41" s="184"/>
      <c r="W41" s="184"/>
      <c r="X41" s="184"/>
      <c r="Y41" s="184"/>
      <c r="Z41" s="184"/>
      <c r="AA41" s="184"/>
      <c r="AB41" s="184"/>
    </row>
    <row r="42" spans="1:28" ht="30" customHeight="1">
      <c r="A42" s="2"/>
      <c r="B42" s="146" t="s">
        <v>45</v>
      </c>
      <c r="C42" s="1" t="s">
        <v>46</v>
      </c>
      <c r="D42" s="196"/>
      <c r="E42" s="197"/>
      <c r="F42" s="197"/>
      <c r="G42" s="197"/>
      <c r="H42" s="197"/>
      <c r="I42" s="197"/>
      <c r="J42" s="197"/>
      <c r="K42" s="197"/>
      <c r="L42" s="197"/>
      <c r="M42" s="197"/>
      <c r="N42" s="197"/>
      <c r="O42" s="197"/>
      <c r="P42" s="197"/>
      <c r="Q42" s="197"/>
      <c r="R42" s="198"/>
      <c r="S42" s="184"/>
      <c r="T42" s="184"/>
      <c r="U42" s="184"/>
      <c r="V42" s="184"/>
      <c r="W42" s="184"/>
      <c r="X42" s="184"/>
      <c r="Y42" s="184"/>
      <c r="Z42" s="184"/>
      <c r="AA42" s="184"/>
      <c r="AB42" s="184"/>
    </row>
    <row r="43" spans="1:28" ht="30" customHeight="1">
      <c r="A43" s="2"/>
      <c r="B43" s="146" t="s">
        <v>47</v>
      </c>
      <c r="C43" s="1" t="s">
        <v>48</v>
      </c>
      <c r="D43" s="196"/>
      <c r="E43" s="197"/>
      <c r="F43" s="197"/>
      <c r="G43" s="197"/>
      <c r="H43" s="197"/>
      <c r="I43" s="197"/>
      <c r="J43" s="197"/>
      <c r="K43" s="197"/>
      <c r="L43" s="197"/>
      <c r="M43" s="197"/>
      <c r="N43" s="197"/>
      <c r="O43" s="197"/>
      <c r="P43" s="197"/>
      <c r="Q43" s="197"/>
      <c r="R43" s="198"/>
      <c r="S43" s="184"/>
      <c r="T43" s="184"/>
      <c r="U43" s="184"/>
      <c r="V43" s="184"/>
      <c r="W43" s="184"/>
      <c r="X43" s="184"/>
      <c r="Y43" s="184"/>
      <c r="Z43" s="184"/>
      <c r="AA43" s="184"/>
      <c r="AB43" s="184"/>
    </row>
    <row r="44" spans="1:28" ht="30" customHeight="1">
      <c r="A44" s="2"/>
      <c r="B44" s="146" t="s">
        <v>49</v>
      </c>
      <c r="C44" s="1" t="s">
        <v>50</v>
      </c>
      <c r="D44" s="196"/>
      <c r="E44" s="197"/>
      <c r="F44" s="197"/>
      <c r="G44" s="197"/>
      <c r="H44" s="197"/>
      <c r="I44" s="197"/>
      <c r="J44" s="197"/>
      <c r="K44" s="197"/>
      <c r="L44" s="197"/>
      <c r="M44" s="197"/>
      <c r="N44" s="197"/>
      <c r="O44" s="197"/>
      <c r="P44" s="197"/>
      <c r="Q44" s="197"/>
      <c r="R44" s="198"/>
      <c r="S44" s="184"/>
      <c r="T44" s="184"/>
      <c r="U44" s="184"/>
      <c r="V44" s="184"/>
      <c r="W44" s="184"/>
      <c r="X44" s="184"/>
      <c r="Y44" s="184"/>
      <c r="Z44" s="184"/>
      <c r="AA44" s="184"/>
      <c r="AB44" s="184"/>
    </row>
    <row r="45" spans="1:28" ht="30" customHeight="1">
      <c r="A45" s="2"/>
      <c r="B45" s="146" t="s">
        <v>51</v>
      </c>
      <c r="C45" s="1" t="s">
        <v>52</v>
      </c>
      <c r="D45" s="196"/>
      <c r="E45" s="197"/>
      <c r="F45" s="197"/>
      <c r="G45" s="197"/>
      <c r="H45" s="197"/>
      <c r="I45" s="197"/>
      <c r="J45" s="197"/>
      <c r="K45" s="197"/>
      <c r="L45" s="197"/>
      <c r="M45" s="197"/>
      <c r="N45" s="197"/>
      <c r="O45" s="197"/>
      <c r="P45" s="197"/>
      <c r="Q45" s="197"/>
      <c r="R45" s="198"/>
      <c r="S45" s="184"/>
      <c r="T45" s="184"/>
      <c r="U45" s="184"/>
      <c r="V45" s="184"/>
      <c r="W45" s="184"/>
      <c r="X45" s="184"/>
      <c r="Y45" s="184"/>
      <c r="Z45" s="184"/>
      <c r="AA45" s="184"/>
      <c r="AB45" s="184"/>
    </row>
    <row r="46" spans="1:28" ht="30" customHeight="1">
      <c r="A46" s="2"/>
      <c r="B46" s="146" t="s">
        <v>53</v>
      </c>
      <c r="C46" s="1" t="s">
        <v>54</v>
      </c>
      <c r="D46" s="196"/>
      <c r="E46" s="197"/>
      <c r="F46" s="197"/>
      <c r="G46" s="197"/>
      <c r="H46" s="197"/>
      <c r="I46" s="197"/>
      <c r="J46" s="197"/>
      <c r="K46" s="197"/>
      <c r="L46" s="197"/>
      <c r="M46" s="197"/>
      <c r="N46" s="197"/>
      <c r="O46" s="197"/>
      <c r="P46" s="197"/>
      <c r="Q46" s="197"/>
      <c r="R46" s="198"/>
      <c r="S46" s="184"/>
      <c r="T46" s="184"/>
      <c r="U46" s="184"/>
      <c r="V46" s="184"/>
      <c r="W46" s="184"/>
      <c r="X46" s="184"/>
      <c r="Y46" s="184"/>
      <c r="Z46" s="184"/>
      <c r="AA46" s="184"/>
      <c r="AB46" s="184"/>
    </row>
    <row r="47" spans="1:28" ht="30" customHeight="1">
      <c r="A47" s="147"/>
      <c r="B47" s="148" t="s">
        <v>55</v>
      </c>
      <c r="C47" s="149" t="s">
        <v>56</v>
      </c>
      <c r="D47" s="199"/>
      <c r="E47" s="200"/>
      <c r="F47" s="200"/>
      <c r="G47" s="200"/>
      <c r="H47" s="200"/>
      <c r="I47" s="200"/>
      <c r="J47" s="200"/>
      <c r="K47" s="200"/>
      <c r="L47" s="200"/>
      <c r="M47" s="200"/>
      <c r="N47" s="200"/>
      <c r="O47" s="200"/>
      <c r="P47" s="200"/>
      <c r="Q47" s="200"/>
      <c r="R47" s="201"/>
      <c r="S47" s="184"/>
      <c r="T47" s="184"/>
      <c r="U47" s="184"/>
      <c r="V47" s="184"/>
      <c r="W47" s="184"/>
      <c r="X47" s="184"/>
      <c r="Y47" s="184"/>
      <c r="Z47" s="184"/>
      <c r="AA47" s="184"/>
      <c r="AB47" s="184"/>
    </row>
    <row r="48" spans="1:28">
      <c r="A48" s="186"/>
      <c r="B48" s="187"/>
      <c r="C48" s="187"/>
      <c r="D48" s="187"/>
      <c r="E48" s="187"/>
      <c r="F48" s="187"/>
      <c r="G48" s="187"/>
      <c r="H48" s="187"/>
      <c r="I48" s="187"/>
      <c r="J48" s="187"/>
      <c r="K48" s="187"/>
      <c r="L48" s="187"/>
      <c r="M48" s="187"/>
      <c r="N48" s="187"/>
      <c r="O48" s="187"/>
      <c r="P48" s="187"/>
      <c r="Q48" s="187"/>
      <c r="R48" s="188"/>
      <c r="S48" s="184"/>
      <c r="T48" s="184"/>
      <c r="U48" s="184"/>
      <c r="V48" s="184"/>
      <c r="W48" s="184"/>
      <c r="X48" s="184"/>
      <c r="Y48" s="184"/>
      <c r="Z48" s="184"/>
      <c r="AA48" s="184"/>
      <c r="AB48" s="184"/>
    </row>
    <row r="49" spans="1:28">
      <c r="A49" s="189"/>
      <c r="B49" s="184"/>
      <c r="C49" s="184"/>
      <c r="D49" s="184"/>
      <c r="E49" s="184"/>
      <c r="F49" s="184"/>
      <c r="G49" s="184"/>
      <c r="H49" s="184"/>
      <c r="I49" s="184"/>
      <c r="J49" s="184"/>
      <c r="K49" s="184"/>
      <c r="L49" s="184"/>
      <c r="M49" s="184"/>
      <c r="N49" s="184"/>
      <c r="O49" s="184"/>
      <c r="P49" s="184"/>
      <c r="Q49" s="184"/>
      <c r="R49" s="185"/>
      <c r="S49" s="184"/>
      <c r="T49" s="184"/>
      <c r="U49" s="184"/>
      <c r="V49" s="184"/>
      <c r="W49" s="184"/>
      <c r="X49" s="184"/>
      <c r="Y49" s="184"/>
      <c r="Z49" s="184"/>
      <c r="AA49" s="184"/>
      <c r="AB49" s="184"/>
    </row>
    <row r="50" spans="1:28">
      <c r="A50" s="189"/>
      <c r="B50" s="184"/>
      <c r="C50" s="184"/>
      <c r="D50" s="184"/>
      <c r="E50" s="184"/>
      <c r="F50" s="184"/>
      <c r="G50" s="184"/>
      <c r="H50" s="184"/>
      <c r="I50" s="184"/>
      <c r="J50" s="184"/>
      <c r="K50" s="184"/>
      <c r="L50" s="184"/>
      <c r="M50" s="184"/>
      <c r="N50" s="184"/>
      <c r="O50" s="184"/>
      <c r="P50" s="184"/>
      <c r="Q50" s="184"/>
      <c r="R50" s="185"/>
      <c r="S50" s="184"/>
      <c r="T50" s="184"/>
      <c r="U50" s="184"/>
      <c r="V50" s="184"/>
      <c r="W50" s="184"/>
      <c r="X50" s="184"/>
      <c r="Y50" s="184"/>
      <c r="Z50" s="184"/>
      <c r="AA50" s="184"/>
      <c r="AB50" s="184"/>
    </row>
    <row r="51" spans="1:28">
      <c r="A51" s="189"/>
      <c r="B51" s="184"/>
      <c r="C51" s="184"/>
      <c r="D51" s="184"/>
      <c r="E51" s="184"/>
      <c r="F51" s="184"/>
      <c r="G51" s="184"/>
      <c r="H51" s="184"/>
      <c r="I51" s="184"/>
      <c r="J51" s="184"/>
      <c r="K51" s="184"/>
      <c r="L51" s="184"/>
      <c r="M51" s="184"/>
      <c r="N51" s="184"/>
      <c r="O51" s="184"/>
      <c r="P51" s="184"/>
      <c r="Q51" s="184"/>
      <c r="R51" s="185"/>
      <c r="S51" s="184"/>
      <c r="T51" s="184"/>
      <c r="U51" s="184"/>
      <c r="V51" s="184"/>
      <c r="W51" s="184"/>
      <c r="X51" s="184"/>
      <c r="Y51" s="184"/>
      <c r="Z51" s="184"/>
      <c r="AA51" s="184"/>
      <c r="AB51" s="184"/>
    </row>
    <row r="52" spans="1:28">
      <c r="A52" s="189"/>
      <c r="B52" s="184"/>
      <c r="C52" s="184"/>
      <c r="D52" s="184"/>
      <c r="E52" s="184"/>
      <c r="F52" s="184"/>
      <c r="G52" s="184"/>
      <c r="H52" s="184"/>
      <c r="I52" s="184"/>
      <c r="J52" s="184"/>
      <c r="K52" s="184"/>
      <c r="L52" s="184"/>
      <c r="M52" s="184"/>
      <c r="N52" s="184"/>
      <c r="O52" s="184"/>
      <c r="P52" s="184"/>
      <c r="Q52" s="184"/>
      <c r="R52" s="185"/>
      <c r="S52" s="184"/>
      <c r="T52" s="184"/>
      <c r="U52" s="184"/>
      <c r="V52" s="184"/>
      <c r="W52" s="184"/>
      <c r="X52" s="184"/>
      <c r="Y52" s="184"/>
      <c r="Z52" s="184"/>
      <c r="AA52" s="184"/>
      <c r="AB52" s="184"/>
    </row>
    <row r="53" spans="1:28">
      <c r="A53" s="189"/>
      <c r="B53" s="184"/>
      <c r="C53" s="184"/>
      <c r="D53" s="184"/>
      <c r="E53" s="184"/>
      <c r="F53" s="184"/>
      <c r="G53" s="184"/>
      <c r="H53" s="184"/>
      <c r="I53" s="184"/>
      <c r="J53" s="184"/>
      <c r="K53" s="184"/>
      <c r="L53" s="184"/>
      <c r="M53" s="184"/>
      <c r="N53" s="184"/>
      <c r="O53" s="184"/>
      <c r="P53" s="184"/>
      <c r="Q53" s="184"/>
      <c r="R53" s="185"/>
      <c r="S53" s="184"/>
      <c r="T53" s="184"/>
      <c r="U53" s="184"/>
      <c r="V53" s="184"/>
      <c r="W53" s="184"/>
      <c r="X53" s="184"/>
      <c r="Y53" s="184"/>
      <c r="Z53" s="184"/>
      <c r="AA53" s="184"/>
      <c r="AB53" s="184"/>
    </row>
    <row r="54" spans="1:28">
      <c r="A54" s="189"/>
      <c r="B54" s="184"/>
      <c r="C54" s="184"/>
      <c r="D54" s="184"/>
      <c r="E54" s="184"/>
      <c r="F54" s="184"/>
      <c r="G54" s="184"/>
      <c r="H54" s="184"/>
      <c r="I54" s="184"/>
      <c r="J54" s="184"/>
      <c r="K54" s="184"/>
      <c r="L54" s="184"/>
      <c r="M54" s="184"/>
      <c r="N54" s="184"/>
      <c r="O54" s="184"/>
      <c r="P54" s="184"/>
      <c r="Q54" s="184"/>
      <c r="R54" s="185"/>
      <c r="S54" s="184"/>
      <c r="T54" s="184"/>
      <c r="U54" s="184"/>
      <c r="V54" s="184"/>
      <c r="W54" s="184"/>
      <c r="X54" s="184"/>
      <c r="Y54" s="184"/>
      <c r="Z54" s="184"/>
      <c r="AA54" s="184"/>
      <c r="AB54" s="184"/>
    </row>
    <row r="55" spans="1:28">
      <c r="A55" s="189"/>
      <c r="B55" s="184"/>
      <c r="C55" s="184"/>
      <c r="D55" s="184"/>
      <c r="E55" s="184"/>
      <c r="F55" s="184"/>
      <c r="G55" s="184"/>
      <c r="H55" s="184"/>
      <c r="I55" s="184"/>
      <c r="J55" s="184"/>
      <c r="K55" s="184"/>
      <c r="L55" s="184"/>
      <c r="M55" s="184"/>
      <c r="N55" s="184"/>
      <c r="O55" s="184"/>
      <c r="P55" s="184"/>
      <c r="Q55" s="184"/>
      <c r="R55" s="185"/>
      <c r="S55" s="184"/>
      <c r="T55" s="184"/>
      <c r="U55" s="184"/>
      <c r="V55" s="184"/>
      <c r="W55" s="184"/>
      <c r="X55" s="184"/>
      <c r="Y55" s="184"/>
      <c r="Z55" s="184"/>
      <c r="AA55" s="184"/>
      <c r="AB55" s="184"/>
    </row>
    <row r="56" spans="1:28">
      <c r="A56" s="190"/>
      <c r="B56" s="191"/>
      <c r="C56" s="191"/>
      <c r="D56" s="191"/>
      <c r="E56" s="191"/>
      <c r="F56" s="191"/>
      <c r="G56" s="191"/>
      <c r="H56" s="191"/>
      <c r="I56" s="191"/>
      <c r="J56" s="191"/>
      <c r="K56" s="191"/>
      <c r="L56" s="191"/>
      <c r="M56" s="191"/>
      <c r="N56" s="191"/>
      <c r="O56" s="191"/>
      <c r="P56" s="191"/>
      <c r="Q56" s="191"/>
      <c r="R56" s="192"/>
      <c r="S56" s="184"/>
      <c r="T56" s="184"/>
      <c r="U56" s="184"/>
      <c r="V56" s="184"/>
      <c r="W56" s="184"/>
      <c r="X56" s="184"/>
      <c r="Y56" s="184"/>
      <c r="Z56" s="184"/>
      <c r="AA56" s="184"/>
      <c r="AB56" s="184"/>
    </row>
    <row r="57" spans="1:28">
      <c r="A57" s="184"/>
      <c r="B57" s="184"/>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row>
    <row r="58" spans="1:28">
      <c r="A58" s="184"/>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row>
    <row r="59" spans="1:28">
      <c r="A59" s="184"/>
      <c r="B59" s="184"/>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row>
    <row r="60" spans="1:28">
      <c r="A60" s="184"/>
      <c r="B60" s="184"/>
      <c r="C60" s="184"/>
      <c r="D60" s="184"/>
      <c r="E60" s="184"/>
      <c r="F60" s="184"/>
      <c r="G60" s="184"/>
      <c r="H60" s="184"/>
      <c r="I60" s="184"/>
      <c r="J60" s="184"/>
      <c r="K60" s="184"/>
      <c r="L60" s="184"/>
      <c r="M60" s="184"/>
      <c r="N60" s="184"/>
      <c r="O60" s="184"/>
      <c r="P60" s="184"/>
      <c r="Q60" s="184"/>
      <c r="R60" s="184"/>
      <c r="S60" s="184"/>
      <c r="T60" s="184"/>
      <c r="U60" s="184"/>
      <c r="V60" s="184"/>
      <c r="W60" s="184"/>
      <c r="X60" s="184"/>
      <c r="Y60" s="184"/>
      <c r="Z60" s="184"/>
      <c r="AA60" s="184"/>
      <c r="AB60" s="184"/>
    </row>
    <row r="61" spans="1:28">
      <c r="A61" s="184"/>
      <c r="B61" s="184"/>
      <c r="C61" s="184"/>
      <c r="D61" s="184"/>
      <c r="E61" s="184"/>
      <c r="F61" s="184"/>
      <c r="G61" s="184"/>
      <c r="H61" s="184"/>
      <c r="I61" s="184"/>
      <c r="J61" s="184"/>
      <c r="K61" s="184"/>
      <c r="L61" s="184"/>
      <c r="M61" s="184"/>
      <c r="N61" s="184"/>
      <c r="O61" s="184"/>
      <c r="P61" s="184"/>
      <c r="Q61" s="184"/>
      <c r="R61" s="184"/>
      <c r="S61" s="184"/>
      <c r="T61" s="184"/>
      <c r="U61" s="184"/>
      <c r="V61" s="184"/>
      <c r="W61" s="184"/>
      <c r="X61" s="184"/>
      <c r="Y61" s="184"/>
      <c r="Z61" s="184"/>
      <c r="AA61" s="184"/>
      <c r="AB61" s="184"/>
    </row>
    <row r="62" spans="1:28">
      <c r="A62" s="184"/>
      <c r="B62" s="184"/>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row>
    <row r="63" spans="1:28">
      <c r="A63" s="184"/>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row>
    <row r="64" spans="1:28">
      <c r="A64" s="184"/>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row>
    <row r="65" spans="1:28">
      <c r="A65" s="184"/>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row>
    <row r="66" spans="1:28">
      <c r="A66" s="184"/>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row>
    <row r="67" spans="1:28">
      <c r="A67" s="184"/>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row>
    <row r="68" spans="1:28">
      <c r="A68" s="184"/>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row>
    <row r="69" spans="1:28">
      <c r="A69" s="184"/>
      <c r="B69" s="184"/>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row>
    <row r="70" spans="1:28">
      <c r="A70" s="184"/>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row>
    <row r="71" spans="1:28">
      <c r="A71" s="184"/>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row>
    <row r="72" spans="1:28">
      <c r="A72" s="184"/>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row>
    <row r="73" spans="1:28">
      <c r="A73" s="184"/>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row>
    <row r="74" spans="1:28">
      <c r="A74" s="184"/>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row>
    <row r="75" spans="1:28">
      <c r="A75" s="184"/>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row>
    <row r="76" spans="1:28">
      <c r="A76" s="184"/>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row>
    <row r="77" spans="1:28">
      <c r="A77" s="184"/>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row>
    <row r="78" spans="1:28">
      <c r="A78" s="184"/>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row>
    <row r="79" spans="1:28">
      <c r="A79" s="184"/>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row>
  </sheetData>
  <mergeCells count="5">
    <mergeCell ref="A1:R17"/>
    <mergeCell ref="A48:R56"/>
    <mergeCell ref="S1:AB79"/>
    <mergeCell ref="A57:R79"/>
    <mergeCell ref="D18:R47"/>
  </mergeCells>
  <hyperlinks>
    <hyperlink ref="B19" location="ANYDESK!A1" display="ANYDESK" xr:uid="{A665B5D7-F6D9-4926-935C-B697F4BC8B7B}"/>
    <hyperlink ref="B21" location="BLUEBEAM!A1" display="BLUEBEAM" xr:uid="{D4D814A5-8120-4B44-8927-DA63774DBB17}"/>
    <hyperlink ref="B22" location="BROWSERSTACK!A1" display="BROWSERSTACK" xr:uid="{AC8B14F9-3D43-412D-A554-B2CDA6A621C9}"/>
    <hyperlink ref="B23" location="COREL!A1" display="COREL" xr:uid="{3FBF879D-3CE5-4515-A986-472E17767708}"/>
    <hyperlink ref="B25" location="DEVOLUTIONS!A1" display="DEVOLUTIONS" xr:uid="{B1322308-F766-45C0-AFFD-11F933C0B1FE}"/>
    <hyperlink ref="B26" location="DOCUSIGN!A1" display="DOCUSIGN" xr:uid="{FCED9AC8-6F05-489D-A109-5F0D67C41BF3}"/>
    <hyperlink ref="B27" location="EXTENSIS!A1" display="EXTENSIS" xr:uid="{6959A634-5601-4907-BEBE-D1B995C0DE29}"/>
    <hyperlink ref="B28" location="FLEXERA!A1" display="FLEXERA" xr:uid="{7D4EE25A-06A9-4B6C-97BE-CEC1C0108D86}"/>
    <hyperlink ref="B29" location="FOXIT!A1" display="FOXIT" xr:uid="{BF2AB45D-3CAA-42BE-865A-40FEC6FED90A}"/>
    <hyperlink ref="B30" location="'GFI SOFTWARE'!A1" display="GFI SOFTWARE" xr:uid="{8E4B52E1-F283-4E70-9CDB-CA35B93E4502}"/>
    <hyperlink ref="B31" location="GOTO!A1" display="GOTO (ANCIEN LOGMEIN)" xr:uid="{32E1B691-45F0-48DD-9161-BCC9A0533976}"/>
    <hyperlink ref="B32" location="'IDM-ULTRAEDIT'!A1" display="IDM ULTRAEDIT" xr:uid="{6473199E-25B1-4585-8E26-FC07104B627F}"/>
    <hyperlink ref="B35" location="JETBRAINS!A1" display="JETBRAINS" xr:uid="{111E6DBA-371F-4E42-B2FA-11F7A7131C66}"/>
    <hyperlink ref="B37" location="MINDMANAGER!A1" display="MINDMANAGER" xr:uid="{1389A758-6013-4F91-A3B1-AA4F4879CF4B}"/>
    <hyperlink ref="B38" location="NITRO!A1" display="NITRO" xr:uid="{1352E481-DFEA-4A38-9E9A-D31AA1488EDF}"/>
    <hyperlink ref="B41" location="SAPIEN!A1" display="SAPIEN" xr:uid="{5E30F35A-581E-4873-A857-DA430868CA32}"/>
    <hyperlink ref="B43" location="SHAREGATE!A1" display="SHAREGATE" xr:uid="{5C9E725B-0F1C-4ECC-A90D-0BB898B44F04}"/>
    <hyperlink ref="B44" location="TEAMVIEWER!A1" display="TEAMVIEWER" xr:uid="{ACD9CAF4-B28F-470E-8835-60E15113D6A7}"/>
    <hyperlink ref="B45" location="TECHSMITH!A1" display="TECHSMITH" xr:uid="{ACE69DA2-A323-4C35-A4FA-778386DB45E9}"/>
    <hyperlink ref="B46" location="VYOND!A1" display="VYOND" xr:uid="{6F95398F-6FA4-4353-9C29-7AAB0E3A898D}"/>
    <hyperlink ref="B47" location="XMIND!A1" display="XMIND" xr:uid="{D3D8E2E6-36AD-4635-AA10-AAC916E3697B}"/>
    <hyperlink ref="B33" location="INSTRUCTURE!A1" display="INSTRUCTURE" xr:uid="{0444A322-1FF7-453E-B17D-E79D6CE743DD}"/>
    <hyperlink ref="B39" location="'PDF FORGE'!A1" display="PDF CREATOR FORGE" xr:uid="{0E3C2A82-0AE4-4E40-818C-118DF53D6DC2}"/>
    <hyperlink ref="B40" location="'REAL VNC'!A1" display="REAL VNC" xr:uid="{5CD84089-5EB4-42CD-ADB9-E8570BFB7668}"/>
    <hyperlink ref="B34" location="ISPRING!A1" display="ISPRING" xr:uid="{CB3DBD4B-A7B4-4C2C-8CAD-5283F6F61411}"/>
    <hyperlink ref="B42" location="SECUDOS!A1" display="SECUDOS" xr:uid="{A1914E7A-CDF7-4DB7-8112-8FBD53081343}"/>
    <hyperlink ref="B24" location="COSOSYS!A1" display="COSOSYS" xr:uid="{8D91C2C5-5F62-4096-B056-CF64F38D37E4}"/>
    <hyperlink ref="B20" location="AZUL!A1" display="AZUL" xr:uid="{ED5CC035-E916-4336-B06A-9FF05B9025C7}"/>
  </hyperlinks>
  <pageMargins left="0.25" right="0.25" top="0.75" bottom="0.75" header="0.3" footer="0.3"/>
  <pageSetup scale="7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8CC08-8B25-4F58-98E8-979CC17E1BC0}">
  <dimension ref="A1:E12"/>
  <sheetViews>
    <sheetView zoomScale="90" zoomScaleNormal="90" workbookViewId="0"/>
  </sheetViews>
  <sheetFormatPr baseColWidth="10" defaultColWidth="11.44140625" defaultRowHeight="14.4"/>
  <cols>
    <col min="1" max="1" width="34.44140625" customWidth="1"/>
    <col min="2" max="2" width="108.44140625" bestFit="1"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30"/>
      <c r="B4" s="31" t="s">
        <v>931</v>
      </c>
      <c r="C4" s="32"/>
      <c r="D4" s="33">
        <v>0.08</v>
      </c>
      <c r="E4" s="8"/>
    </row>
    <row r="5" spans="1:5">
      <c r="A5" s="12"/>
      <c r="B5" s="13" t="s">
        <v>61</v>
      </c>
      <c r="C5" s="14"/>
      <c r="D5" s="15"/>
      <c r="E5" s="8"/>
    </row>
    <row r="6" spans="1:5">
      <c r="A6" s="76" t="s">
        <v>1082</v>
      </c>
      <c r="B6" s="76" t="s">
        <v>934</v>
      </c>
      <c r="C6" s="77">
        <v>140</v>
      </c>
      <c r="D6" s="82">
        <f>C6*0.92</f>
        <v>128.80000000000001</v>
      </c>
    </row>
    <row r="7" spans="1:5">
      <c r="A7" s="76" t="s">
        <v>1120</v>
      </c>
      <c r="B7" s="76" t="s">
        <v>1121</v>
      </c>
      <c r="C7" s="77">
        <v>200</v>
      </c>
      <c r="D7" s="82">
        <f t="shared" ref="D7" si="0">C7*0.92</f>
        <v>184</v>
      </c>
    </row>
    <row r="8" spans="1:5">
      <c r="D8" s="47"/>
    </row>
    <row r="9" spans="1:5">
      <c r="A9" s="30"/>
      <c r="B9" s="31" t="s">
        <v>930</v>
      </c>
      <c r="C9" s="32"/>
      <c r="D9" s="33">
        <v>0.08</v>
      </c>
      <c r="E9" s="8"/>
    </row>
    <row r="10" spans="1:5">
      <c r="A10" s="12"/>
      <c r="B10" s="13" t="s">
        <v>61</v>
      </c>
      <c r="C10" s="14"/>
      <c r="D10" s="15"/>
      <c r="E10" s="8"/>
    </row>
    <row r="11" spans="1:5">
      <c r="A11" t="s">
        <v>375</v>
      </c>
      <c r="B11" t="s">
        <v>935</v>
      </c>
      <c r="C11" s="77">
        <v>185</v>
      </c>
      <c r="D11" s="82">
        <f>C11*0.92</f>
        <v>170.20000000000002</v>
      </c>
    </row>
    <row r="12" spans="1:5" ht="15" thickBot="1">
      <c r="A12" s="64"/>
      <c r="B12" s="64"/>
      <c r="C12" s="64"/>
      <c r="D12" s="65"/>
    </row>
  </sheetData>
  <mergeCells count="1">
    <mergeCell ref="A2:D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0C8BA-ED3D-4E36-AB4A-F0BA4368403E}">
  <dimension ref="A1:E22"/>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86"/>
      <c r="B4" s="87" t="s">
        <v>376</v>
      </c>
      <c r="C4" s="88"/>
      <c r="D4" s="89">
        <v>0.1</v>
      </c>
      <c r="E4" s="8"/>
    </row>
    <row r="5" spans="1:5">
      <c r="A5" s="12"/>
      <c r="B5" s="13" t="s">
        <v>301</v>
      </c>
      <c r="C5" s="14"/>
      <c r="D5" s="15"/>
      <c r="E5" s="8"/>
    </row>
    <row r="6" spans="1:5">
      <c r="A6" s="90" t="s">
        <v>377</v>
      </c>
      <c r="B6" s="91" t="s">
        <v>378</v>
      </c>
      <c r="C6" s="92">
        <v>4487</v>
      </c>
      <c r="D6" s="73">
        <f>C6*0.9</f>
        <v>4038.3</v>
      </c>
    </row>
    <row r="7" spans="1:5">
      <c r="A7" s="93" t="s">
        <v>379</v>
      </c>
      <c r="B7" s="91" t="s">
        <v>380</v>
      </c>
      <c r="C7" s="92">
        <v>7405</v>
      </c>
      <c r="D7" s="73">
        <f>C7*0.9</f>
        <v>6664.5</v>
      </c>
    </row>
    <row r="8" spans="1:5">
      <c r="A8" s="35"/>
      <c r="B8" s="35"/>
      <c r="C8" s="18"/>
      <c r="D8" s="21"/>
    </row>
    <row r="9" spans="1:5" ht="30" customHeight="1">
      <c r="A9" s="86"/>
      <c r="B9" s="87" t="s">
        <v>381</v>
      </c>
      <c r="C9" s="88"/>
      <c r="D9" s="89">
        <v>0.1</v>
      </c>
      <c r="E9" s="8"/>
    </row>
    <row r="10" spans="1:5">
      <c r="A10" s="12"/>
      <c r="B10" s="13" t="s">
        <v>301</v>
      </c>
      <c r="C10" s="14"/>
      <c r="D10" s="15"/>
      <c r="E10" s="8"/>
    </row>
    <row r="11" spans="1:5">
      <c r="A11" s="93" t="s">
        <v>382</v>
      </c>
      <c r="B11" s="91" t="s">
        <v>383</v>
      </c>
      <c r="C11" s="92">
        <v>7405</v>
      </c>
      <c r="D11" s="73">
        <f>C11*0.9</f>
        <v>6664.5</v>
      </c>
    </row>
    <row r="12" spans="1:5">
      <c r="A12" s="35"/>
      <c r="B12" s="35"/>
      <c r="C12" s="18"/>
      <c r="D12" s="21"/>
    </row>
    <row r="13" spans="1:5" ht="30" customHeight="1">
      <c r="A13" s="86"/>
      <c r="B13" s="87" t="s">
        <v>384</v>
      </c>
      <c r="C13" s="88"/>
      <c r="D13" s="89">
        <v>0.1</v>
      </c>
      <c r="E13" s="8"/>
    </row>
    <row r="14" spans="1:5">
      <c r="A14" s="12"/>
      <c r="B14" s="13" t="s">
        <v>301</v>
      </c>
      <c r="C14" s="14"/>
      <c r="D14" s="15"/>
      <c r="E14" s="8"/>
    </row>
    <row r="15" spans="1:5">
      <c r="A15" s="76"/>
      <c r="B15" s="94" t="s">
        <v>385</v>
      </c>
      <c r="C15" s="92" t="s">
        <v>386</v>
      </c>
      <c r="D15" s="95" t="s">
        <v>386</v>
      </c>
    </row>
    <row r="16" spans="1:5">
      <c r="A16" s="76"/>
      <c r="B16" s="76"/>
      <c r="C16" s="77"/>
      <c r="D16" s="82"/>
    </row>
    <row r="17" spans="1:5" ht="30" customHeight="1">
      <c r="A17" s="86"/>
      <c r="B17" s="87" t="s">
        <v>387</v>
      </c>
      <c r="C17" s="88"/>
      <c r="D17" s="89">
        <v>0.1</v>
      </c>
      <c r="E17" s="8"/>
    </row>
    <row r="18" spans="1:5">
      <c r="A18" s="12"/>
      <c r="B18" s="13" t="s">
        <v>301</v>
      </c>
      <c r="C18" s="14"/>
      <c r="D18" s="15"/>
      <c r="E18" s="8"/>
    </row>
    <row r="19" spans="1:5">
      <c r="A19" t="s">
        <v>388</v>
      </c>
      <c r="B19" s="36" t="s">
        <v>389</v>
      </c>
      <c r="C19" s="92">
        <v>13321</v>
      </c>
      <c r="D19" s="73">
        <f>C19*0.9</f>
        <v>11988.9</v>
      </c>
    </row>
    <row r="20" spans="1:5" ht="16.5" customHeight="1">
      <c r="A20" t="s">
        <v>390</v>
      </c>
      <c r="B20" s="36" t="s">
        <v>391</v>
      </c>
      <c r="C20" s="92">
        <v>19182</v>
      </c>
      <c r="D20" s="73">
        <f>C20*0.9</f>
        <v>17263.8</v>
      </c>
    </row>
    <row r="21" spans="1:5">
      <c r="A21" t="s">
        <v>392</v>
      </c>
      <c r="B21" s="36" t="s">
        <v>393</v>
      </c>
      <c r="C21" s="92" t="s">
        <v>386</v>
      </c>
      <c r="D21" s="95" t="s">
        <v>386</v>
      </c>
    </row>
    <row r="22" spans="1:5" ht="15" thickBot="1">
      <c r="A22" s="64"/>
      <c r="B22" s="64"/>
      <c r="C22" s="64"/>
      <c r="D22" s="65"/>
    </row>
  </sheetData>
  <mergeCells count="1">
    <mergeCell ref="A2:D2"/>
  </mergeCells>
  <conditionalFormatting sqref="A6">
    <cfRule type="duplicateValues" dxfId="59" priority="5"/>
  </conditionalFormatting>
  <conditionalFormatting sqref="B6">
    <cfRule type="duplicateValues" dxfId="58" priority="7"/>
  </conditionalFormatting>
  <conditionalFormatting sqref="B7">
    <cfRule type="duplicateValues" dxfId="57" priority="6"/>
  </conditionalFormatting>
  <conditionalFormatting sqref="B11">
    <cfRule type="duplicateValues" dxfId="56" priority="4"/>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D4445-1502-46AB-B329-4387C737BD01}">
  <dimension ref="A1:H39"/>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 min="5" max="5" width="37.5546875" customWidth="1"/>
  </cols>
  <sheetData>
    <row r="1" spans="1:8" ht="65.099999999999994" customHeight="1" thickBot="1">
      <c r="A1" s="23"/>
      <c r="B1" s="24"/>
      <c r="C1" s="24"/>
      <c r="D1" s="24"/>
      <c r="E1" s="25"/>
    </row>
    <row r="2" spans="1:8" ht="93.75" customHeight="1" thickBot="1">
      <c r="A2" s="202"/>
      <c r="B2" s="202"/>
      <c r="C2" s="202"/>
      <c r="D2" s="202"/>
      <c r="E2" s="203"/>
    </row>
    <row r="3" spans="1:8">
      <c r="A3" s="3" t="s">
        <v>57</v>
      </c>
      <c r="B3" s="4" t="s">
        <v>58</v>
      </c>
      <c r="C3" s="5" t="s">
        <v>59</v>
      </c>
      <c r="D3" s="5" t="s">
        <v>60</v>
      </c>
      <c r="E3" s="6" t="s">
        <v>394</v>
      </c>
      <c r="F3" s="7"/>
    </row>
    <row r="4" spans="1:8" ht="30" customHeight="1">
      <c r="A4" s="57"/>
      <c r="B4" s="58" t="s">
        <v>1088</v>
      </c>
      <c r="C4" s="59"/>
      <c r="D4" s="96">
        <v>0.11</v>
      </c>
      <c r="E4" s="60"/>
      <c r="F4" s="8"/>
    </row>
    <row r="5" spans="1:8">
      <c r="A5" s="12"/>
      <c r="B5" s="13" t="s">
        <v>395</v>
      </c>
      <c r="C5" s="14"/>
      <c r="D5" s="14"/>
      <c r="E5" s="15"/>
      <c r="F5" s="8"/>
    </row>
    <row r="6" spans="1:8">
      <c r="A6" s="97" t="s">
        <v>1100</v>
      </c>
      <c r="B6" s="97" t="s">
        <v>1104</v>
      </c>
      <c r="C6" s="77">
        <v>209.465025</v>
      </c>
      <c r="D6" s="77">
        <f>C6*0.89</f>
        <v>186.42387224999999</v>
      </c>
      <c r="E6" s="21"/>
      <c r="G6" s="177"/>
    </row>
    <row r="7" spans="1:8">
      <c r="A7" s="97" t="s">
        <v>1101</v>
      </c>
      <c r="B7" s="97" t="s">
        <v>1105</v>
      </c>
      <c r="C7" s="77">
        <v>198.991275</v>
      </c>
      <c r="D7" s="77">
        <f>C7*0.89</f>
        <v>177.10223475000001</v>
      </c>
      <c r="E7" s="21"/>
    </row>
    <row r="8" spans="1:8">
      <c r="A8" s="97" t="s">
        <v>1102</v>
      </c>
      <c r="B8" s="97" t="s">
        <v>1106</v>
      </c>
      <c r="C8" s="77">
        <v>188.51752500000001</v>
      </c>
      <c r="D8" s="77">
        <f>C8*0.89</f>
        <v>167.78059725</v>
      </c>
      <c r="E8" s="21"/>
    </row>
    <row r="9" spans="1:8">
      <c r="A9" s="97" t="s">
        <v>1103</v>
      </c>
      <c r="B9" s="97" t="s">
        <v>1107</v>
      </c>
      <c r="C9" s="77">
        <v>178.04377500000001</v>
      </c>
      <c r="D9" s="77">
        <f>C9*0.89</f>
        <v>158.45895975000002</v>
      </c>
      <c r="E9" s="21"/>
    </row>
    <row r="10" spans="1:8">
      <c r="A10" s="97"/>
      <c r="B10" s="97"/>
      <c r="C10" s="77"/>
      <c r="D10" s="77"/>
      <c r="E10" s="21"/>
    </row>
    <row r="11" spans="1:8">
      <c r="A11" s="97" t="s">
        <v>1108</v>
      </c>
      <c r="B11" s="97" t="s">
        <v>1112</v>
      </c>
      <c r="C11" s="77">
        <v>62.839507500000003</v>
      </c>
      <c r="D11" s="77">
        <f>C11*0.89</f>
        <v>55.927161675000001</v>
      </c>
      <c r="E11" s="179"/>
    </row>
    <row r="12" spans="1:8">
      <c r="A12" s="97" t="s">
        <v>1111</v>
      </c>
      <c r="B12" s="97" t="s">
        <v>1113</v>
      </c>
      <c r="C12" s="77">
        <v>59.697382500000003</v>
      </c>
      <c r="D12" s="77">
        <f>C12*0.89</f>
        <v>53.130670425000005</v>
      </c>
      <c r="E12" s="179"/>
    </row>
    <row r="13" spans="1:8">
      <c r="A13" s="97" t="s">
        <v>1109</v>
      </c>
      <c r="B13" s="97" t="s">
        <v>1114</v>
      </c>
      <c r="C13" s="77">
        <v>56.555257500000003</v>
      </c>
      <c r="D13" s="77">
        <f>C13*0.89</f>
        <v>50.334179175000003</v>
      </c>
      <c r="E13" s="179"/>
    </row>
    <row r="14" spans="1:8">
      <c r="A14" s="97" t="s">
        <v>1110</v>
      </c>
      <c r="B14" s="97" t="s">
        <v>1115</v>
      </c>
      <c r="C14" s="77">
        <v>53.413132500000003</v>
      </c>
      <c r="D14" s="77">
        <f>C14*0.89</f>
        <v>47.537687925</v>
      </c>
      <c r="E14" s="179"/>
      <c r="H14" s="177"/>
    </row>
    <row r="15" spans="1:8">
      <c r="A15" s="35"/>
      <c r="B15" s="35"/>
      <c r="C15" s="18"/>
      <c r="D15" s="18"/>
      <c r="E15" s="21"/>
    </row>
    <row r="16" spans="1:8">
      <c r="A16" s="12"/>
      <c r="B16" s="13" t="s">
        <v>1126</v>
      </c>
      <c r="C16" s="14"/>
      <c r="D16" s="14"/>
      <c r="E16" s="15"/>
      <c r="F16" s="8"/>
    </row>
    <row r="17" spans="1:5">
      <c r="A17" s="97" t="s">
        <v>1083</v>
      </c>
      <c r="B17" s="97" t="s">
        <v>1087</v>
      </c>
      <c r="C17" s="77">
        <v>129.66502500000001</v>
      </c>
      <c r="D17" s="77">
        <f t="shared" ref="D17:D19" si="0">C17*0.89</f>
        <v>115.40187225000001</v>
      </c>
      <c r="E17" s="206" t="s">
        <v>396</v>
      </c>
    </row>
    <row r="18" spans="1:5">
      <c r="A18" s="97" t="s">
        <v>1084</v>
      </c>
      <c r="B18" s="97" t="s">
        <v>1093</v>
      </c>
      <c r="C18" s="77">
        <v>123.18127499999999</v>
      </c>
      <c r="D18" s="77">
        <f t="shared" si="0"/>
        <v>109.63133474999999</v>
      </c>
      <c r="E18" s="206"/>
    </row>
    <row r="19" spans="1:5">
      <c r="A19" s="97" t="s">
        <v>1085</v>
      </c>
      <c r="B19" s="97" t="s">
        <v>1094</v>
      </c>
      <c r="C19" s="77">
        <v>116.697525</v>
      </c>
      <c r="D19" s="77">
        <f t="shared" si="0"/>
        <v>103.86079725</v>
      </c>
      <c r="E19" s="206"/>
    </row>
    <row r="20" spans="1:5">
      <c r="A20" s="97" t="s">
        <v>1086</v>
      </c>
      <c r="B20" s="97" t="s">
        <v>1095</v>
      </c>
      <c r="C20" s="77">
        <v>110.21</v>
      </c>
      <c r="D20" s="77">
        <v>98.09</v>
      </c>
      <c r="E20" s="206"/>
    </row>
    <row r="21" spans="1:5">
      <c r="A21" s="97"/>
      <c r="B21" s="97"/>
      <c r="C21" s="77"/>
      <c r="D21" s="77"/>
      <c r="E21" s="21"/>
    </row>
    <row r="22" spans="1:5" ht="30" customHeight="1">
      <c r="A22" s="57"/>
      <c r="B22" s="58" t="s">
        <v>1125</v>
      </c>
      <c r="C22" s="59"/>
      <c r="D22" s="96">
        <v>0.11</v>
      </c>
      <c r="E22" s="60"/>
    </row>
    <row r="23" spans="1:5">
      <c r="A23" s="12"/>
      <c r="B23" s="13" t="s">
        <v>1126</v>
      </c>
      <c r="C23" s="14"/>
      <c r="D23" s="14"/>
      <c r="E23" s="15"/>
    </row>
    <row r="24" spans="1:5">
      <c r="A24" s="97" t="s">
        <v>1089</v>
      </c>
      <c r="B24" s="97" t="s">
        <v>1096</v>
      </c>
      <c r="C24" s="77">
        <v>159.590025</v>
      </c>
      <c r="D24" s="77">
        <f t="shared" ref="D24:D27" si="1">C24*0.89</f>
        <v>142.03512225</v>
      </c>
      <c r="E24" s="206" t="s">
        <v>396</v>
      </c>
    </row>
    <row r="25" spans="1:5">
      <c r="A25" s="97" t="s">
        <v>1090</v>
      </c>
      <c r="B25" s="97" t="s">
        <v>1097</v>
      </c>
      <c r="C25" s="77">
        <v>151.61002500000001</v>
      </c>
      <c r="D25" s="77">
        <f t="shared" si="1"/>
        <v>134.93292225000002</v>
      </c>
      <c r="E25" s="206"/>
    </row>
    <row r="26" spans="1:5">
      <c r="A26" s="97" t="s">
        <v>1091</v>
      </c>
      <c r="B26" s="97" t="s">
        <v>1098</v>
      </c>
      <c r="C26" s="77">
        <v>143.63002500000002</v>
      </c>
      <c r="D26" s="77">
        <f t="shared" si="1"/>
        <v>127.83072225000002</v>
      </c>
      <c r="E26" s="206"/>
    </row>
    <row r="27" spans="1:5">
      <c r="A27" s="97" t="s">
        <v>1092</v>
      </c>
      <c r="B27" s="97" t="s">
        <v>1099</v>
      </c>
      <c r="C27" s="77">
        <v>135.65002500000003</v>
      </c>
      <c r="D27" s="77">
        <f t="shared" si="1"/>
        <v>120.72852225000003</v>
      </c>
      <c r="E27" s="206"/>
    </row>
    <row r="28" spans="1:5">
      <c r="A28" s="97"/>
      <c r="B28" s="97"/>
      <c r="C28" s="77"/>
      <c r="D28" s="77"/>
      <c r="E28" s="98"/>
    </row>
    <row r="29" spans="1:5" ht="30" customHeight="1">
      <c r="A29" s="57"/>
      <c r="B29" s="58" t="s">
        <v>397</v>
      </c>
      <c r="C29" s="59"/>
      <c r="D29" s="96">
        <v>0.11</v>
      </c>
      <c r="E29" s="60"/>
    </row>
    <row r="30" spans="1:5">
      <c r="A30" s="12"/>
      <c r="B30" s="13" t="s">
        <v>1118</v>
      </c>
      <c r="C30" s="14"/>
      <c r="D30" s="14"/>
      <c r="E30" s="15"/>
    </row>
    <row r="31" spans="1:5" ht="28.8">
      <c r="A31" s="97" t="s">
        <v>1116</v>
      </c>
      <c r="B31" s="97" t="s">
        <v>1117</v>
      </c>
      <c r="C31" s="77">
        <v>299.25</v>
      </c>
      <c r="D31" s="77">
        <f>C31*0.89</f>
        <v>266.33249999999998</v>
      </c>
      <c r="E31" s="178" t="s">
        <v>1119</v>
      </c>
    </row>
    <row r="32" spans="1:5">
      <c r="A32" s="97"/>
      <c r="B32" s="97"/>
      <c r="C32" s="77"/>
      <c r="D32" s="77"/>
      <c r="E32" s="98"/>
    </row>
    <row r="33" spans="1:8">
      <c r="A33" s="12"/>
      <c r="B33" s="13" t="s">
        <v>398</v>
      </c>
      <c r="C33" s="14"/>
      <c r="D33" s="14"/>
      <c r="E33" s="15"/>
    </row>
    <row r="34" spans="1:8">
      <c r="A34" s="97" t="s">
        <v>1352</v>
      </c>
      <c r="B34" s="97" t="s">
        <v>399</v>
      </c>
      <c r="C34" s="77">
        <v>299.25</v>
      </c>
      <c r="D34" s="77">
        <f>C34*0.89</f>
        <v>266.33249999999998</v>
      </c>
      <c r="E34" s="21"/>
      <c r="H34" s="17"/>
    </row>
    <row r="35" spans="1:8" ht="15" thickBot="1">
      <c r="A35" s="64"/>
      <c r="B35" s="64"/>
      <c r="C35" s="64"/>
      <c r="D35" s="64"/>
      <c r="E35" s="65"/>
    </row>
    <row r="36" spans="1:8">
      <c r="E36" s="77"/>
    </row>
    <row r="37" spans="1:8">
      <c r="D37" s="97"/>
      <c r="E37" s="77"/>
    </row>
    <row r="38" spans="1:8">
      <c r="D38" s="97"/>
      <c r="E38" s="77"/>
    </row>
    <row r="39" spans="1:8">
      <c r="D39" s="97"/>
      <c r="E39" s="77"/>
    </row>
  </sheetData>
  <mergeCells count="3">
    <mergeCell ref="A2:E2"/>
    <mergeCell ref="E17:E20"/>
    <mergeCell ref="E24:E27"/>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5E8D1-6502-4AC9-8203-6725020B31A5}">
  <dimension ref="A1:F104"/>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 min="5" max="5" width="37.5546875" customWidth="1"/>
  </cols>
  <sheetData>
    <row r="1" spans="1:6" ht="65.099999999999994" customHeight="1" thickBot="1">
      <c r="A1" s="23"/>
      <c r="B1" s="24"/>
      <c r="C1" s="24"/>
      <c r="D1" s="106"/>
      <c r="E1" s="107"/>
    </row>
    <row r="2" spans="1:6" ht="93.75" customHeight="1">
      <c r="A2" s="207"/>
      <c r="B2" s="207"/>
      <c r="C2" s="207"/>
      <c r="D2" s="207"/>
      <c r="E2" s="108"/>
    </row>
    <row r="3" spans="1:6">
      <c r="A3" s="3" t="s">
        <v>57</v>
      </c>
      <c r="B3" s="4" t="s">
        <v>58</v>
      </c>
      <c r="C3" s="5" t="s">
        <v>59</v>
      </c>
      <c r="D3" s="103" t="s">
        <v>60</v>
      </c>
      <c r="E3" s="103" t="s">
        <v>394</v>
      </c>
      <c r="F3" s="7"/>
    </row>
    <row r="4" spans="1:6" ht="30" customHeight="1">
      <c r="A4" s="83"/>
      <c r="B4" s="111" t="s">
        <v>23</v>
      </c>
      <c r="C4" s="84"/>
      <c r="D4" s="104"/>
      <c r="E4" s="85"/>
      <c r="F4" s="8"/>
    </row>
    <row r="5" spans="1:6" ht="30" customHeight="1">
      <c r="A5" s="99"/>
      <c r="B5" s="100" t="s">
        <v>400</v>
      </c>
      <c r="C5" s="101"/>
      <c r="D5" s="105">
        <v>0.1</v>
      </c>
      <c r="E5" s="102"/>
      <c r="F5" s="8"/>
    </row>
    <row r="6" spans="1:6">
      <c r="A6" s="12"/>
      <c r="B6" s="13" t="s">
        <v>63</v>
      </c>
      <c r="C6" s="14"/>
      <c r="D6" s="14"/>
      <c r="E6" s="15"/>
      <c r="F6" s="8"/>
    </row>
    <row r="7" spans="1:6">
      <c r="A7" s="109" t="s">
        <v>1434</v>
      </c>
      <c r="B7" s="110" t="s">
        <v>1135</v>
      </c>
      <c r="C7" s="77">
        <v>20</v>
      </c>
      <c r="D7" s="18">
        <f t="shared" ref="D7:D17" si="0">C7*0.9</f>
        <v>18</v>
      </c>
      <c r="E7" s="73"/>
    </row>
    <row r="8" spans="1:6">
      <c r="A8" s="109" t="s">
        <v>1435</v>
      </c>
      <c r="B8" s="110" t="s">
        <v>1136</v>
      </c>
      <c r="C8" s="77">
        <v>18</v>
      </c>
      <c r="D8" s="18">
        <f t="shared" si="0"/>
        <v>16.2</v>
      </c>
      <c r="E8" s="73"/>
    </row>
    <row r="9" spans="1:6">
      <c r="A9" s="109" t="s">
        <v>1436</v>
      </c>
      <c r="B9" s="110" t="s">
        <v>1137</v>
      </c>
      <c r="C9" s="77">
        <v>13</v>
      </c>
      <c r="D9" s="18">
        <f t="shared" si="0"/>
        <v>11.700000000000001</v>
      </c>
      <c r="E9" s="73"/>
    </row>
    <row r="10" spans="1:6">
      <c r="D10" s="18"/>
      <c r="E10" s="73"/>
    </row>
    <row r="11" spans="1:6">
      <c r="A11" s="109" t="s">
        <v>1129</v>
      </c>
      <c r="B11" s="110" t="s">
        <v>1138</v>
      </c>
      <c r="C11" s="77">
        <f>C7*2</f>
        <v>40</v>
      </c>
      <c r="D11" s="18">
        <f t="shared" si="0"/>
        <v>36</v>
      </c>
      <c r="E11" s="73"/>
    </row>
    <row r="12" spans="1:6">
      <c r="A12" s="109" t="s">
        <v>1130</v>
      </c>
      <c r="B12" s="110" t="s">
        <v>1140</v>
      </c>
      <c r="C12" s="77">
        <f>C8*2</f>
        <v>36</v>
      </c>
      <c r="D12" s="18">
        <f t="shared" si="0"/>
        <v>32.4</v>
      </c>
      <c r="E12" s="73"/>
    </row>
    <row r="13" spans="1:6">
      <c r="A13" s="109" t="s">
        <v>1131</v>
      </c>
      <c r="B13" s="110" t="s">
        <v>1143</v>
      </c>
      <c r="C13" s="77">
        <f>C9*2</f>
        <v>26</v>
      </c>
      <c r="D13" s="18">
        <f t="shared" si="0"/>
        <v>23.400000000000002</v>
      </c>
      <c r="E13" s="73"/>
    </row>
    <row r="14" spans="1:6">
      <c r="C14" s="77"/>
      <c r="D14" s="18"/>
      <c r="E14" s="73"/>
    </row>
    <row r="15" spans="1:6">
      <c r="A15" s="109" t="s">
        <v>1132</v>
      </c>
      <c r="B15" s="110" t="s">
        <v>1139</v>
      </c>
      <c r="C15" s="77">
        <f>C7*3</f>
        <v>60</v>
      </c>
      <c r="D15" s="18">
        <f t="shared" si="0"/>
        <v>54</v>
      </c>
      <c r="E15" s="73"/>
    </row>
    <row r="16" spans="1:6">
      <c r="A16" s="109" t="s">
        <v>1133</v>
      </c>
      <c r="B16" s="110" t="s">
        <v>1141</v>
      </c>
      <c r="C16" s="77">
        <f>C8*3</f>
        <v>54</v>
      </c>
      <c r="D16" s="18">
        <f t="shared" si="0"/>
        <v>48.6</v>
      </c>
      <c r="E16" s="73"/>
    </row>
    <row r="17" spans="1:6">
      <c r="A17" s="109" t="s">
        <v>1134</v>
      </c>
      <c r="B17" s="110" t="s">
        <v>1142</v>
      </c>
      <c r="C17" s="77">
        <f>C9*3</f>
        <v>39</v>
      </c>
      <c r="D17" s="18">
        <f t="shared" si="0"/>
        <v>35.1</v>
      </c>
      <c r="E17" s="73"/>
    </row>
    <row r="18" spans="1:6">
      <c r="E18" s="73"/>
    </row>
    <row r="19" spans="1:6" ht="30" customHeight="1">
      <c r="A19" s="99"/>
      <c r="B19" s="100" t="s">
        <v>401</v>
      </c>
      <c r="C19" s="101"/>
      <c r="D19" s="105">
        <v>0.1</v>
      </c>
      <c r="E19" s="102"/>
      <c r="F19" s="8"/>
    </row>
    <row r="20" spans="1:6">
      <c r="A20" s="12"/>
      <c r="B20" s="13" t="s">
        <v>402</v>
      </c>
      <c r="C20" s="14"/>
      <c r="D20" s="14"/>
      <c r="E20" s="15"/>
      <c r="F20" s="8"/>
    </row>
    <row r="21" spans="1:6">
      <c r="A21" s="109" t="s">
        <v>1437</v>
      </c>
      <c r="B21" s="97" t="s">
        <v>403</v>
      </c>
      <c r="C21" s="77">
        <v>32</v>
      </c>
      <c r="D21" s="18">
        <f t="shared" ref="D21:D31" si="1">C21*0.9</f>
        <v>28.8</v>
      </c>
      <c r="E21" s="208" t="s">
        <v>404</v>
      </c>
    </row>
    <row r="22" spans="1:6">
      <c r="A22" s="109" t="s">
        <v>1438</v>
      </c>
      <c r="B22" s="97" t="s">
        <v>405</v>
      </c>
      <c r="C22" s="77">
        <v>24</v>
      </c>
      <c r="D22" s="18">
        <f t="shared" si="1"/>
        <v>21.6</v>
      </c>
      <c r="E22" s="209"/>
    </row>
    <row r="23" spans="1:6">
      <c r="A23" s="109" t="s">
        <v>1439</v>
      </c>
      <c r="B23" s="97" t="s">
        <v>406</v>
      </c>
      <c r="C23" s="77">
        <v>17</v>
      </c>
      <c r="D23" s="18">
        <f t="shared" si="1"/>
        <v>15.3</v>
      </c>
      <c r="E23" s="209"/>
    </row>
    <row r="24" spans="1:6">
      <c r="D24" s="18"/>
      <c r="E24" s="209"/>
    </row>
    <row r="25" spans="1:6">
      <c r="A25" s="109" t="s">
        <v>407</v>
      </c>
      <c r="B25" s="97" t="s">
        <v>408</v>
      </c>
      <c r="C25" s="77">
        <f>C21*2</f>
        <v>64</v>
      </c>
      <c r="D25" s="18">
        <f t="shared" si="1"/>
        <v>57.6</v>
      </c>
      <c r="E25" s="209"/>
    </row>
    <row r="26" spans="1:6">
      <c r="A26" s="109" t="s">
        <v>409</v>
      </c>
      <c r="B26" s="97" t="s">
        <v>410</v>
      </c>
      <c r="C26" s="77">
        <f t="shared" ref="C26:C27" si="2">C22*2</f>
        <v>48</v>
      </c>
      <c r="D26" s="18">
        <f t="shared" si="1"/>
        <v>43.2</v>
      </c>
      <c r="E26" s="209"/>
    </row>
    <row r="27" spans="1:6">
      <c r="A27" s="109" t="s">
        <v>411</v>
      </c>
      <c r="B27" s="97" t="s">
        <v>412</v>
      </c>
      <c r="C27" s="77">
        <f t="shared" si="2"/>
        <v>34</v>
      </c>
      <c r="D27" s="18">
        <f t="shared" si="1"/>
        <v>30.6</v>
      </c>
      <c r="E27" s="209"/>
    </row>
    <row r="28" spans="1:6">
      <c r="C28" s="77"/>
      <c r="D28" s="18"/>
      <c r="E28" s="209"/>
    </row>
    <row r="29" spans="1:6">
      <c r="A29" s="109" t="s">
        <v>413</v>
      </c>
      <c r="B29" s="97" t="s">
        <v>414</v>
      </c>
      <c r="C29" s="77">
        <f>C21*3</f>
        <v>96</v>
      </c>
      <c r="D29" s="18">
        <f t="shared" si="1"/>
        <v>86.4</v>
      </c>
      <c r="E29" s="209"/>
    </row>
    <row r="30" spans="1:6">
      <c r="A30" s="109" t="s">
        <v>415</v>
      </c>
      <c r="B30" s="97" t="s">
        <v>416</v>
      </c>
      <c r="C30" s="77">
        <f t="shared" ref="C30:C31" si="3">C22*3</f>
        <v>72</v>
      </c>
      <c r="D30" s="18">
        <f t="shared" si="1"/>
        <v>64.8</v>
      </c>
      <c r="E30" s="209"/>
    </row>
    <row r="31" spans="1:6">
      <c r="A31" s="109" t="s">
        <v>417</v>
      </c>
      <c r="B31" s="97" t="s">
        <v>418</v>
      </c>
      <c r="C31" s="77">
        <f t="shared" si="3"/>
        <v>51</v>
      </c>
      <c r="D31" s="18">
        <f t="shared" si="1"/>
        <v>45.9</v>
      </c>
      <c r="E31" s="209"/>
    </row>
    <row r="32" spans="1:6">
      <c r="E32" s="47"/>
    </row>
    <row r="33" spans="1:6" ht="30" customHeight="1">
      <c r="A33" s="99"/>
      <c r="B33" s="100" t="s">
        <v>419</v>
      </c>
      <c r="C33" s="101"/>
      <c r="D33" s="105">
        <v>0.1</v>
      </c>
      <c r="E33" s="102"/>
      <c r="F33" s="8"/>
    </row>
    <row r="34" spans="1:6">
      <c r="A34" s="12"/>
      <c r="B34" s="13" t="s">
        <v>420</v>
      </c>
      <c r="C34" s="14"/>
      <c r="D34" s="14"/>
      <c r="E34" s="15"/>
      <c r="F34" s="8"/>
    </row>
    <row r="35" spans="1:6">
      <c r="A35" s="109" t="s">
        <v>1440</v>
      </c>
      <c r="B35" s="97" t="s">
        <v>421</v>
      </c>
      <c r="C35" s="77">
        <v>880</v>
      </c>
      <c r="D35" s="18">
        <f t="shared" ref="D35:D37" si="4">C35*0.9</f>
        <v>792</v>
      </c>
      <c r="E35" s="47"/>
    </row>
    <row r="36" spans="1:6">
      <c r="A36" s="109" t="s">
        <v>1441</v>
      </c>
      <c r="B36" s="97" t="s">
        <v>422</v>
      </c>
      <c r="C36" s="77">
        <v>800</v>
      </c>
      <c r="D36" s="18">
        <f t="shared" si="4"/>
        <v>720</v>
      </c>
      <c r="E36" s="47"/>
    </row>
    <row r="37" spans="1:6">
      <c r="A37" s="109" t="s">
        <v>1442</v>
      </c>
      <c r="B37" s="97" t="s">
        <v>423</v>
      </c>
      <c r="C37" s="77">
        <v>720</v>
      </c>
      <c r="D37" s="18">
        <f t="shared" si="4"/>
        <v>648</v>
      </c>
      <c r="E37" s="47"/>
    </row>
    <row r="38" spans="1:6">
      <c r="E38" s="47"/>
    </row>
    <row r="39" spans="1:6">
      <c r="A39" s="12"/>
      <c r="B39" s="13" t="s">
        <v>424</v>
      </c>
      <c r="C39" s="14"/>
      <c r="D39" s="14"/>
      <c r="E39" s="15"/>
      <c r="F39" s="8"/>
    </row>
    <row r="40" spans="1:6">
      <c r="A40" s="109" t="s">
        <v>1443</v>
      </c>
      <c r="B40" s="97" t="s">
        <v>425</v>
      </c>
      <c r="C40" s="77">
        <v>1050</v>
      </c>
      <c r="D40" s="18">
        <f t="shared" ref="D40:D42" si="5">C40*0.9</f>
        <v>945</v>
      </c>
      <c r="E40" s="47"/>
    </row>
    <row r="41" spans="1:6">
      <c r="A41" s="109" t="s">
        <v>1444</v>
      </c>
      <c r="B41" s="97" t="s">
        <v>426</v>
      </c>
      <c r="C41" s="77">
        <v>900</v>
      </c>
      <c r="D41" s="18">
        <f t="shared" si="5"/>
        <v>810</v>
      </c>
      <c r="E41" s="47"/>
    </row>
    <row r="42" spans="1:6">
      <c r="A42" s="109" t="s">
        <v>1445</v>
      </c>
      <c r="B42" s="97" t="s">
        <v>427</v>
      </c>
      <c r="C42" s="77">
        <v>800</v>
      </c>
      <c r="D42" s="18">
        <f t="shared" si="5"/>
        <v>720</v>
      </c>
      <c r="E42" s="47"/>
    </row>
    <row r="43" spans="1:6">
      <c r="E43" s="47"/>
    </row>
    <row r="44" spans="1:6" ht="30" customHeight="1">
      <c r="A44" s="99"/>
      <c r="B44" s="100" t="s">
        <v>428</v>
      </c>
      <c r="C44" s="101"/>
      <c r="D44" s="105">
        <v>0.1</v>
      </c>
      <c r="E44" s="102"/>
      <c r="F44" s="8"/>
    </row>
    <row r="45" spans="1:6">
      <c r="A45" s="12"/>
      <c r="B45" s="13" t="s">
        <v>63</v>
      </c>
      <c r="C45" s="14"/>
      <c r="D45" s="14"/>
      <c r="E45" s="15"/>
      <c r="F45" s="8"/>
    </row>
    <row r="46" spans="1:6">
      <c r="A46" s="109" t="s">
        <v>1446</v>
      </c>
      <c r="B46" s="97" t="s">
        <v>1144</v>
      </c>
      <c r="C46" s="77">
        <v>215</v>
      </c>
      <c r="D46" s="18">
        <f t="shared" ref="D46:D62" si="6">C46*0.9</f>
        <v>193.5</v>
      </c>
      <c r="E46" s="210" t="s">
        <v>1169</v>
      </c>
    </row>
    <row r="47" spans="1:6">
      <c r="A47" s="109" t="s">
        <v>1447</v>
      </c>
      <c r="B47" s="97" t="s">
        <v>1145</v>
      </c>
      <c r="C47" s="77">
        <v>510</v>
      </c>
      <c r="D47" s="18">
        <f t="shared" si="6"/>
        <v>459</v>
      </c>
      <c r="E47" s="211"/>
    </row>
    <row r="48" spans="1:6">
      <c r="A48" s="109" t="s">
        <v>1448</v>
      </c>
      <c r="B48" s="97" t="s">
        <v>1146</v>
      </c>
      <c r="C48" s="77">
        <v>835</v>
      </c>
      <c r="D48" s="18">
        <f t="shared" si="6"/>
        <v>751.5</v>
      </c>
      <c r="E48" s="211"/>
    </row>
    <row r="49" spans="1:6">
      <c r="A49" s="109" t="s">
        <v>1449</v>
      </c>
      <c r="B49" s="97" t="s">
        <v>1147</v>
      </c>
      <c r="C49" s="77">
        <v>1450</v>
      </c>
      <c r="D49" s="18">
        <f t="shared" si="6"/>
        <v>1305</v>
      </c>
      <c r="E49" s="211"/>
    </row>
    <row r="50" spans="1:6">
      <c r="A50" s="109" t="s">
        <v>1450</v>
      </c>
      <c r="B50" s="97" t="s">
        <v>1148</v>
      </c>
      <c r="C50" s="77">
        <v>2900</v>
      </c>
      <c r="D50" s="18">
        <f t="shared" si="6"/>
        <v>2610</v>
      </c>
      <c r="E50" s="211"/>
    </row>
    <row r="51" spans="1:6">
      <c r="A51" s="109"/>
      <c r="B51" s="97"/>
      <c r="C51" s="77"/>
      <c r="D51" s="18"/>
      <c r="E51" s="211"/>
    </row>
    <row r="52" spans="1:6">
      <c r="A52" s="109" t="s">
        <v>1149</v>
      </c>
      <c r="B52" s="97" t="s">
        <v>1159</v>
      </c>
      <c r="C52" s="77">
        <f>C46*2</f>
        <v>430</v>
      </c>
      <c r="D52" s="18">
        <f t="shared" si="6"/>
        <v>387</v>
      </c>
      <c r="E52" s="211"/>
    </row>
    <row r="53" spans="1:6">
      <c r="A53" s="109" t="s">
        <v>1150</v>
      </c>
      <c r="B53" s="97" t="s">
        <v>1160</v>
      </c>
      <c r="C53" s="77">
        <f t="shared" ref="C53:C56" si="7">C47*2</f>
        <v>1020</v>
      </c>
      <c r="D53" s="18">
        <f t="shared" si="6"/>
        <v>918</v>
      </c>
      <c r="E53" s="211"/>
    </row>
    <row r="54" spans="1:6">
      <c r="A54" s="109" t="s">
        <v>1151</v>
      </c>
      <c r="B54" s="97" t="s">
        <v>1161</v>
      </c>
      <c r="C54" s="77">
        <f t="shared" si="7"/>
        <v>1670</v>
      </c>
      <c r="D54" s="18">
        <f t="shared" si="6"/>
        <v>1503</v>
      </c>
      <c r="E54" s="211"/>
    </row>
    <row r="55" spans="1:6">
      <c r="A55" s="109" t="s">
        <v>1152</v>
      </c>
      <c r="B55" s="97" t="s">
        <v>1162</v>
      </c>
      <c r="C55" s="77">
        <f t="shared" si="7"/>
        <v>2900</v>
      </c>
      <c r="D55" s="18">
        <f t="shared" si="6"/>
        <v>2610</v>
      </c>
      <c r="E55" s="211"/>
    </row>
    <row r="56" spans="1:6">
      <c r="A56" s="109" t="s">
        <v>1153</v>
      </c>
      <c r="B56" s="97" t="s">
        <v>1163</v>
      </c>
      <c r="C56" s="77">
        <f t="shared" si="7"/>
        <v>5800</v>
      </c>
      <c r="D56" s="18">
        <f t="shared" si="6"/>
        <v>5220</v>
      </c>
      <c r="E56" s="211"/>
    </row>
    <row r="57" spans="1:6">
      <c r="A57" s="109"/>
      <c r="B57" s="97"/>
      <c r="C57" s="77"/>
      <c r="D57" s="18"/>
      <c r="E57" s="211"/>
    </row>
    <row r="58" spans="1:6">
      <c r="A58" s="109" t="s">
        <v>1154</v>
      </c>
      <c r="B58" s="97" t="s">
        <v>1164</v>
      </c>
      <c r="C58" s="77">
        <f>C46*3</f>
        <v>645</v>
      </c>
      <c r="D58" s="18">
        <f t="shared" si="6"/>
        <v>580.5</v>
      </c>
      <c r="E58" s="211"/>
    </row>
    <row r="59" spans="1:6">
      <c r="A59" s="109" t="s">
        <v>1155</v>
      </c>
      <c r="B59" s="97" t="s">
        <v>1165</v>
      </c>
      <c r="C59" s="77">
        <f t="shared" ref="C59:C62" si="8">C47*3</f>
        <v>1530</v>
      </c>
      <c r="D59" s="18">
        <f t="shared" si="6"/>
        <v>1377</v>
      </c>
      <c r="E59" s="211"/>
    </row>
    <row r="60" spans="1:6">
      <c r="A60" s="109" t="s">
        <v>1156</v>
      </c>
      <c r="B60" s="97" t="s">
        <v>1166</v>
      </c>
      <c r="C60" s="77">
        <f t="shared" si="8"/>
        <v>2505</v>
      </c>
      <c r="D60" s="18">
        <f t="shared" si="6"/>
        <v>2254.5</v>
      </c>
      <c r="E60" s="211"/>
    </row>
    <row r="61" spans="1:6">
      <c r="A61" s="109" t="s">
        <v>1157</v>
      </c>
      <c r="B61" s="97" t="s">
        <v>1167</v>
      </c>
      <c r="C61" s="77">
        <f t="shared" si="8"/>
        <v>4350</v>
      </c>
      <c r="D61" s="18">
        <f t="shared" si="6"/>
        <v>3915</v>
      </c>
      <c r="E61" s="211"/>
    </row>
    <row r="62" spans="1:6">
      <c r="A62" s="109" t="s">
        <v>1158</v>
      </c>
      <c r="B62" s="97" t="s">
        <v>1168</v>
      </c>
      <c r="C62" s="77">
        <f t="shared" si="8"/>
        <v>8700</v>
      </c>
      <c r="D62" s="18">
        <f t="shared" si="6"/>
        <v>7830</v>
      </c>
      <c r="E62" s="211"/>
    </row>
    <row r="63" spans="1:6">
      <c r="A63" s="97"/>
      <c r="B63" s="97"/>
      <c r="C63" s="77"/>
      <c r="D63" s="72"/>
      <c r="E63" s="211"/>
    </row>
    <row r="64" spans="1:6" ht="30" customHeight="1">
      <c r="A64" s="99"/>
      <c r="B64" s="100" t="s">
        <v>904</v>
      </c>
      <c r="C64" s="101"/>
      <c r="D64" s="105">
        <v>0.1</v>
      </c>
      <c r="E64" s="102"/>
      <c r="F64" s="8"/>
    </row>
    <row r="65" spans="1:6">
      <c r="A65" s="12"/>
      <c r="B65" s="13" t="s">
        <v>911</v>
      </c>
      <c r="C65" s="14"/>
      <c r="D65" s="14"/>
      <c r="E65" s="15"/>
      <c r="F65" s="8"/>
    </row>
    <row r="66" spans="1:6">
      <c r="A66" s="109" t="s">
        <v>905</v>
      </c>
      <c r="B66" s="97" t="s">
        <v>910</v>
      </c>
      <c r="C66" s="77">
        <v>20</v>
      </c>
      <c r="D66" s="18">
        <f t="shared" ref="D66:D70" si="9">C66*0.9</f>
        <v>18</v>
      </c>
      <c r="E66" s="47"/>
    </row>
    <row r="67" spans="1:6">
      <c r="A67" s="109" t="s">
        <v>906</v>
      </c>
      <c r="B67" s="97" t="s">
        <v>912</v>
      </c>
      <c r="C67" s="77">
        <v>40</v>
      </c>
      <c r="D67" s="18">
        <f t="shared" si="9"/>
        <v>36</v>
      </c>
      <c r="E67" s="47"/>
    </row>
    <row r="68" spans="1:6">
      <c r="A68" s="109" t="s">
        <v>907</v>
      </c>
      <c r="B68" s="97" t="s">
        <v>913</v>
      </c>
      <c r="C68" s="77">
        <v>80</v>
      </c>
      <c r="D68" s="18">
        <f t="shared" si="9"/>
        <v>72</v>
      </c>
      <c r="E68" s="47"/>
    </row>
    <row r="69" spans="1:6">
      <c r="A69" s="109" t="s">
        <v>908</v>
      </c>
      <c r="B69" s="97" t="s">
        <v>914</v>
      </c>
      <c r="C69" s="77">
        <v>200</v>
      </c>
      <c r="D69" s="18">
        <f t="shared" si="9"/>
        <v>180</v>
      </c>
      <c r="E69" s="47"/>
    </row>
    <row r="70" spans="1:6">
      <c r="A70" s="109" t="s">
        <v>909</v>
      </c>
      <c r="B70" s="97" t="s">
        <v>915</v>
      </c>
      <c r="C70" s="77">
        <v>400</v>
      </c>
      <c r="D70" s="18">
        <f t="shared" si="9"/>
        <v>360</v>
      </c>
      <c r="E70" s="47"/>
    </row>
    <row r="71" spans="1:6">
      <c r="A71" s="97"/>
      <c r="B71" s="97"/>
      <c r="C71" s="77"/>
      <c r="D71" s="72"/>
      <c r="E71" s="47"/>
    </row>
    <row r="72" spans="1:6" ht="126" customHeight="1">
      <c r="A72" s="207"/>
      <c r="B72" s="207"/>
      <c r="C72" s="207"/>
      <c r="D72" s="207"/>
      <c r="E72" s="108"/>
    </row>
    <row r="73" spans="1:6">
      <c r="A73" s="3" t="s">
        <v>57</v>
      </c>
      <c r="B73" s="4" t="s">
        <v>58</v>
      </c>
      <c r="C73" s="5" t="s">
        <v>59</v>
      </c>
      <c r="D73" s="6" t="s">
        <v>60</v>
      </c>
      <c r="E73" s="103" t="s">
        <v>394</v>
      </c>
      <c r="F73" s="7"/>
    </row>
    <row r="74" spans="1:6" ht="30" customHeight="1">
      <c r="A74" s="83"/>
      <c r="B74" s="111" t="s">
        <v>429</v>
      </c>
      <c r="C74" s="84"/>
      <c r="D74" s="104"/>
      <c r="E74" s="85"/>
      <c r="F74" s="8"/>
    </row>
    <row r="75" spans="1:6" ht="30" customHeight="1">
      <c r="A75" s="99"/>
      <c r="B75" s="100" t="s">
        <v>430</v>
      </c>
      <c r="C75" s="101"/>
      <c r="D75" s="105">
        <v>0.1</v>
      </c>
      <c r="E75" s="102"/>
      <c r="F75" s="8"/>
    </row>
    <row r="76" spans="1:6">
      <c r="A76" s="12"/>
      <c r="B76" s="13" t="s">
        <v>63</v>
      </c>
      <c r="C76" s="14"/>
      <c r="D76" s="14"/>
      <c r="E76" s="15"/>
      <c r="F76" s="8"/>
    </row>
    <row r="77" spans="1:6">
      <c r="A77" s="109" t="s">
        <v>1451</v>
      </c>
      <c r="B77" s="97" t="s">
        <v>431</v>
      </c>
      <c r="C77" s="77">
        <v>29</v>
      </c>
      <c r="D77" s="18">
        <f t="shared" ref="D77:D80" si="10">C77*0.9</f>
        <v>26.1</v>
      </c>
      <c r="E77" s="47"/>
    </row>
    <row r="78" spans="1:6">
      <c r="A78" s="109" t="s">
        <v>1452</v>
      </c>
      <c r="B78" s="97" t="s">
        <v>432</v>
      </c>
      <c r="C78" s="77">
        <v>22</v>
      </c>
      <c r="D78" s="18">
        <f t="shared" si="10"/>
        <v>19.8</v>
      </c>
      <c r="E78" s="47"/>
    </row>
    <row r="79" spans="1:6">
      <c r="A79" s="109" t="s">
        <v>1453</v>
      </c>
      <c r="B79" s="97" t="s">
        <v>433</v>
      </c>
      <c r="C79" s="77">
        <v>19</v>
      </c>
      <c r="D79" s="18">
        <f t="shared" si="10"/>
        <v>17.100000000000001</v>
      </c>
      <c r="E79" s="47"/>
    </row>
    <row r="80" spans="1:6">
      <c r="A80" s="109" t="s">
        <v>1454</v>
      </c>
      <c r="B80" s="97" t="s">
        <v>434</v>
      </c>
      <c r="C80" s="77">
        <v>16</v>
      </c>
      <c r="D80" s="18">
        <f t="shared" si="10"/>
        <v>14.4</v>
      </c>
      <c r="E80" s="47"/>
    </row>
    <row r="81" spans="1:6">
      <c r="E81" s="47"/>
    </row>
    <row r="82" spans="1:6">
      <c r="A82" s="12"/>
      <c r="B82" s="13" t="s">
        <v>435</v>
      </c>
      <c r="C82" s="14"/>
      <c r="D82" s="14"/>
      <c r="E82" s="15"/>
      <c r="F82" s="8"/>
    </row>
    <row r="83" spans="1:6">
      <c r="A83" s="109" t="s">
        <v>1464</v>
      </c>
      <c r="B83" s="97" t="s">
        <v>436</v>
      </c>
      <c r="C83" s="77">
        <v>3</v>
      </c>
      <c r="D83" s="18">
        <f t="shared" ref="D83:D85" si="11">C83*0.9</f>
        <v>2.7</v>
      </c>
      <c r="E83" s="47"/>
    </row>
    <row r="84" spans="1:6">
      <c r="A84" s="109" t="s">
        <v>1465</v>
      </c>
      <c r="B84" s="97" t="s">
        <v>437</v>
      </c>
      <c r="C84" s="77">
        <v>3</v>
      </c>
      <c r="D84" s="18">
        <f t="shared" si="11"/>
        <v>2.7</v>
      </c>
      <c r="E84" s="47"/>
    </row>
    <row r="85" spans="1:6">
      <c r="A85" s="109" t="s">
        <v>1466</v>
      </c>
      <c r="B85" s="97" t="s">
        <v>438</v>
      </c>
      <c r="C85" s="77">
        <v>5</v>
      </c>
      <c r="D85" s="18">
        <f t="shared" si="11"/>
        <v>4.5</v>
      </c>
      <c r="E85" s="47"/>
    </row>
    <row r="86" spans="1:6">
      <c r="E86" s="47"/>
    </row>
    <row r="87" spans="1:6" ht="30" customHeight="1">
      <c r="A87" s="99"/>
      <c r="B87" s="100" t="s">
        <v>439</v>
      </c>
      <c r="C87" s="101"/>
      <c r="D87" s="105">
        <v>0.1</v>
      </c>
      <c r="E87" s="102"/>
      <c r="F87" s="8"/>
    </row>
    <row r="88" spans="1:6">
      <c r="A88" s="12"/>
      <c r="B88" s="13" t="s">
        <v>63</v>
      </c>
      <c r="C88" s="14"/>
      <c r="D88" s="14"/>
      <c r="E88" s="15"/>
      <c r="F88" s="8"/>
    </row>
    <row r="89" spans="1:6">
      <c r="A89" s="109" t="s">
        <v>1455</v>
      </c>
      <c r="B89" s="97" t="s">
        <v>440</v>
      </c>
      <c r="C89" s="77">
        <v>25</v>
      </c>
      <c r="D89" s="18">
        <f t="shared" ref="D89:D92" si="12">C89*0.9</f>
        <v>22.5</v>
      </c>
      <c r="E89" s="47"/>
    </row>
    <row r="90" spans="1:6">
      <c r="A90" s="109" t="s">
        <v>1456</v>
      </c>
      <c r="B90" s="97" t="s">
        <v>441</v>
      </c>
      <c r="C90" s="77">
        <v>22</v>
      </c>
      <c r="D90" s="18">
        <f t="shared" si="12"/>
        <v>19.8</v>
      </c>
      <c r="E90" s="47"/>
    </row>
    <row r="91" spans="1:6">
      <c r="A91" s="109" t="s">
        <v>1457</v>
      </c>
      <c r="B91" s="97" t="s">
        <v>442</v>
      </c>
      <c r="C91" s="77">
        <v>20</v>
      </c>
      <c r="D91" s="18">
        <f t="shared" si="12"/>
        <v>18</v>
      </c>
      <c r="E91" s="47"/>
    </row>
    <row r="92" spans="1:6">
      <c r="A92" s="109" t="s">
        <v>1458</v>
      </c>
      <c r="B92" s="97" t="s">
        <v>443</v>
      </c>
      <c r="C92" s="77">
        <v>17</v>
      </c>
      <c r="D92" s="18">
        <f t="shared" si="12"/>
        <v>15.3</v>
      </c>
      <c r="E92" s="47"/>
    </row>
    <row r="93" spans="1:6">
      <c r="A93" s="109"/>
      <c r="B93" s="97"/>
      <c r="C93" s="77"/>
      <c r="D93" s="18"/>
      <c r="E93" s="47"/>
    </row>
    <row r="94" spans="1:6">
      <c r="A94" s="109" t="s">
        <v>1459</v>
      </c>
      <c r="B94" s="97" t="s">
        <v>444</v>
      </c>
      <c r="C94" s="77">
        <v>275</v>
      </c>
      <c r="D94" s="18">
        <f>C94*0.9</f>
        <v>247.5</v>
      </c>
      <c r="E94" s="47"/>
    </row>
    <row r="95" spans="1:6">
      <c r="A95" s="109" t="s">
        <v>1460</v>
      </c>
      <c r="B95" s="97" t="s">
        <v>445</v>
      </c>
      <c r="C95" s="77">
        <v>1200</v>
      </c>
      <c r="D95" s="18">
        <f>C95*0.9</f>
        <v>1080</v>
      </c>
      <c r="E95" s="47"/>
    </row>
    <row r="96" spans="1:6">
      <c r="A96" s="109" t="s">
        <v>1461</v>
      </c>
      <c r="B96" s="97" t="s">
        <v>446</v>
      </c>
      <c r="C96" s="77">
        <v>2400</v>
      </c>
      <c r="D96" s="18">
        <f>C96*0.9</f>
        <v>2160</v>
      </c>
      <c r="E96" s="47"/>
    </row>
    <row r="97" spans="1:6">
      <c r="E97" s="47"/>
    </row>
    <row r="98" spans="1:6">
      <c r="A98" s="12"/>
      <c r="B98" s="13" t="s">
        <v>435</v>
      </c>
      <c r="C98" s="14"/>
      <c r="D98" s="14"/>
      <c r="E98" s="15"/>
      <c r="F98" s="8"/>
    </row>
    <row r="99" spans="1:6">
      <c r="A99" s="109" t="s">
        <v>1462</v>
      </c>
      <c r="B99" s="97" t="s">
        <v>447</v>
      </c>
      <c r="C99" s="77">
        <v>3</v>
      </c>
      <c r="D99" s="18">
        <f t="shared" ref="D99:D100" si="13">C99*0.9</f>
        <v>2.7</v>
      </c>
      <c r="E99" s="47"/>
    </row>
    <row r="100" spans="1:6">
      <c r="A100" s="109" t="s">
        <v>1463</v>
      </c>
      <c r="B100" s="97" t="s">
        <v>448</v>
      </c>
      <c r="C100" s="77">
        <v>6</v>
      </c>
      <c r="D100" s="18">
        <f t="shared" si="13"/>
        <v>5.4</v>
      </c>
      <c r="E100" s="47"/>
    </row>
    <row r="101" spans="1:6">
      <c r="A101" s="109"/>
      <c r="B101" s="97"/>
      <c r="C101" s="77"/>
      <c r="D101" s="72"/>
      <c r="E101" s="47"/>
    </row>
    <row r="102" spans="1:6" ht="30" customHeight="1">
      <c r="A102" s="99"/>
      <c r="B102" s="100" t="s">
        <v>449</v>
      </c>
      <c r="C102" s="101"/>
      <c r="D102" s="105"/>
      <c r="E102" s="102"/>
      <c r="F102" s="8"/>
    </row>
    <row r="103" spans="1:6">
      <c r="A103" s="12"/>
      <c r="B103" s="13" t="s">
        <v>450</v>
      </c>
      <c r="C103" s="14"/>
      <c r="D103" s="14"/>
      <c r="E103" s="15"/>
      <c r="F103" s="8"/>
    </row>
    <row r="104" spans="1:6" ht="15" thickBot="1">
      <c r="A104" s="64"/>
      <c r="B104" s="64"/>
      <c r="C104" s="176"/>
      <c r="D104" s="112"/>
      <c r="E104" s="65"/>
    </row>
  </sheetData>
  <mergeCells count="4">
    <mergeCell ref="A2:D2"/>
    <mergeCell ref="E21:E31"/>
    <mergeCell ref="A72:D72"/>
    <mergeCell ref="E46:E6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32F7-2BA0-448F-91A7-F225B5046A86}">
  <dimension ref="A1:E46"/>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113"/>
      <c r="B4" s="114" t="s">
        <v>750</v>
      </c>
      <c r="C4" s="115"/>
      <c r="D4" s="116">
        <v>0.1</v>
      </c>
      <c r="E4" s="8"/>
    </row>
    <row r="5" spans="1:5">
      <c r="A5" s="12"/>
      <c r="B5" s="13" t="s">
        <v>751</v>
      </c>
      <c r="C5" s="14"/>
      <c r="D5" s="15"/>
      <c r="E5" s="8"/>
    </row>
    <row r="6" spans="1:5">
      <c r="A6" s="119" t="s">
        <v>752</v>
      </c>
      <c r="B6" s="41" t="s">
        <v>753</v>
      </c>
      <c r="C6" s="118">
        <v>829.99</v>
      </c>
      <c r="D6" s="82">
        <f t="shared" ref="D6:D21" si="0">C6*0.9</f>
        <v>746.99099999999999</v>
      </c>
    </row>
    <row r="7" spans="1:5">
      <c r="A7" s="119" t="s">
        <v>754</v>
      </c>
      <c r="B7" s="41" t="s">
        <v>755</v>
      </c>
      <c r="C7" s="118">
        <v>1064.99</v>
      </c>
      <c r="D7" s="82">
        <f t="shared" si="0"/>
        <v>958.49099999999999</v>
      </c>
    </row>
    <row r="8" spans="1:5">
      <c r="A8" s="119" t="s">
        <v>756</v>
      </c>
      <c r="B8" s="41" t="s">
        <v>757</v>
      </c>
      <c r="C8" s="118">
        <v>1439.99</v>
      </c>
      <c r="D8" s="82">
        <f t="shared" si="0"/>
        <v>1295.991</v>
      </c>
    </row>
    <row r="9" spans="1:5">
      <c r="A9" s="119" t="s">
        <v>758</v>
      </c>
      <c r="B9" s="41" t="s">
        <v>759</v>
      </c>
      <c r="C9" s="118">
        <v>3024.99</v>
      </c>
      <c r="D9" s="82">
        <f t="shared" si="0"/>
        <v>2722.491</v>
      </c>
    </row>
    <row r="10" spans="1:5">
      <c r="A10" s="119" t="s">
        <v>760</v>
      </c>
      <c r="B10" s="41" t="s">
        <v>761</v>
      </c>
      <c r="C10" s="118">
        <f>1309.98-C6</f>
        <v>479.99</v>
      </c>
      <c r="D10" s="82">
        <f t="shared" si="0"/>
        <v>431.99100000000004</v>
      </c>
    </row>
    <row r="11" spans="1:5">
      <c r="A11" s="119" t="s">
        <v>762</v>
      </c>
      <c r="B11" s="41" t="s">
        <v>763</v>
      </c>
      <c r="C11" s="118">
        <f>1659.98-C7</f>
        <v>594.99</v>
      </c>
      <c r="D11" s="82">
        <f t="shared" si="0"/>
        <v>535.49099999999999</v>
      </c>
    </row>
    <row r="12" spans="1:5">
      <c r="A12" s="119" t="s">
        <v>764</v>
      </c>
      <c r="B12" s="41" t="s">
        <v>765</v>
      </c>
      <c r="C12" s="118">
        <f>2514.98-C8</f>
        <v>1074.99</v>
      </c>
      <c r="D12" s="82">
        <f t="shared" si="0"/>
        <v>967.49099999999999</v>
      </c>
    </row>
    <row r="13" spans="1:5">
      <c r="A13" s="119" t="s">
        <v>766</v>
      </c>
      <c r="B13" s="41" t="s">
        <v>767</v>
      </c>
      <c r="C13" s="118">
        <f>5169.98-C9</f>
        <v>2144.9899999999998</v>
      </c>
      <c r="D13" s="82">
        <f t="shared" si="0"/>
        <v>1930.4909999999998</v>
      </c>
    </row>
    <row r="14" spans="1:5">
      <c r="A14" s="119" t="s">
        <v>768</v>
      </c>
      <c r="B14" s="41" t="s">
        <v>769</v>
      </c>
      <c r="C14" s="118">
        <f>1309.98-C6</f>
        <v>479.99</v>
      </c>
      <c r="D14" s="82">
        <f t="shared" si="0"/>
        <v>431.99100000000004</v>
      </c>
    </row>
    <row r="15" spans="1:5">
      <c r="A15" s="119" t="s">
        <v>770</v>
      </c>
      <c r="B15" s="41" t="s">
        <v>771</v>
      </c>
      <c r="C15" s="118">
        <f>1659.98-C7</f>
        <v>594.99</v>
      </c>
      <c r="D15" s="82">
        <f t="shared" si="0"/>
        <v>535.49099999999999</v>
      </c>
    </row>
    <row r="16" spans="1:5">
      <c r="A16" s="119" t="s">
        <v>772</v>
      </c>
      <c r="B16" s="41" t="s">
        <v>773</v>
      </c>
      <c r="C16" s="118">
        <f>2514.98-C8</f>
        <v>1074.99</v>
      </c>
      <c r="D16" s="82">
        <f t="shared" si="0"/>
        <v>967.49099999999999</v>
      </c>
    </row>
    <row r="17" spans="1:5">
      <c r="A17" s="119" t="s">
        <v>774</v>
      </c>
      <c r="B17" s="41" t="s">
        <v>775</v>
      </c>
      <c r="C17" s="118">
        <f>5169.98-C9</f>
        <v>2144.9899999999998</v>
      </c>
      <c r="D17" s="82">
        <f t="shared" si="0"/>
        <v>1930.4909999999998</v>
      </c>
    </row>
    <row r="18" spans="1:5">
      <c r="A18" s="119" t="s">
        <v>776</v>
      </c>
      <c r="B18" s="41" t="s">
        <v>777</v>
      </c>
      <c r="C18" s="118">
        <f>1289.98-C6</f>
        <v>459.99</v>
      </c>
      <c r="D18" s="82">
        <f t="shared" si="0"/>
        <v>413.99100000000004</v>
      </c>
    </row>
    <row r="19" spans="1:5">
      <c r="A19" s="119" t="s">
        <v>778</v>
      </c>
      <c r="B19" s="41" t="s">
        <v>779</v>
      </c>
      <c r="C19" s="118">
        <f>1639.98-C7</f>
        <v>574.99</v>
      </c>
      <c r="D19" s="82">
        <f t="shared" si="0"/>
        <v>517.49099999999999</v>
      </c>
    </row>
    <row r="20" spans="1:5">
      <c r="A20" s="119" t="s">
        <v>780</v>
      </c>
      <c r="B20" s="41" t="s">
        <v>781</v>
      </c>
      <c r="C20" s="118">
        <f>2379.98-C8</f>
        <v>939.99</v>
      </c>
      <c r="D20" s="82">
        <f t="shared" si="0"/>
        <v>845.99099999999999</v>
      </c>
    </row>
    <row r="21" spans="1:5">
      <c r="A21" s="119" t="s">
        <v>782</v>
      </c>
      <c r="B21" s="41" t="s">
        <v>783</v>
      </c>
      <c r="C21" s="118">
        <f>4904.98-C9</f>
        <v>1879.9899999999998</v>
      </c>
      <c r="D21" s="82">
        <f t="shared" si="0"/>
        <v>1691.9909999999998</v>
      </c>
    </row>
    <row r="22" spans="1:5">
      <c r="A22" s="71"/>
      <c r="B22" s="71"/>
      <c r="C22" s="72"/>
      <c r="D22" s="21"/>
    </row>
    <row r="23" spans="1:5" ht="30" customHeight="1">
      <c r="A23" s="113"/>
      <c r="B23" s="114" t="s">
        <v>784</v>
      </c>
      <c r="C23" s="115"/>
      <c r="D23" s="116">
        <v>0.1</v>
      </c>
      <c r="E23" s="8"/>
    </row>
    <row r="24" spans="1:5">
      <c r="A24" s="12"/>
      <c r="B24" s="13" t="s">
        <v>785</v>
      </c>
      <c r="C24" s="14"/>
      <c r="D24" s="15"/>
      <c r="E24" s="8"/>
    </row>
    <row r="25" spans="1:5">
      <c r="A25" s="119" t="s">
        <v>786</v>
      </c>
      <c r="B25" s="41" t="s">
        <v>787</v>
      </c>
      <c r="C25" s="118">
        <v>468</v>
      </c>
      <c r="D25" s="82">
        <f t="shared" ref="D25:D26" si="1">C25*0.9</f>
        <v>421.2</v>
      </c>
    </row>
    <row r="26" spans="1:5">
      <c r="A26" s="119" t="s">
        <v>788</v>
      </c>
      <c r="B26" s="41" t="s">
        <v>789</v>
      </c>
      <c r="C26" s="118">
        <v>168</v>
      </c>
      <c r="D26" s="82">
        <f t="shared" si="1"/>
        <v>151.20000000000002</v>
      </c>
    </row>
    <row r="27" spans="1:5">
      <c r="A27" s="74"/>
      <c r="B27" s="71"/>
      <c r="C27" s="72"/>
      <c r="D27" s="21"/>
    </row>
    <row r="28" spans="1:5" ht="30" customHeight="1">
      <c r="A28" s="113"/>
      <c r="B28" s="114" t="s">
        <v>790</v>
      </c>
      <c r="C28" s="115"/>
      <c r="D28" s="116">
        <v>0.1</v>
      </c>
      <c r="E28" s="8"/>
    </row>
    <row r="29" spans="1:5">
      <c r="A29" s="12"/>
      <c r="B29" s="13" t="s">
        <v>785</v>
      </c>
      <c r="C29" s="14"/>
      <c r="D29" s="15"/>
      <c r="E29" s="8"/>
    </row>
    <row r="30" spans="1:5">
      <c r="A30" s="119" t="s">
        <v>791</v>
      </c>
      <c r="B30" s="41" t="s">
        <v>792</v>
      </c>
      <c r="C30" s="118">
        <v>1099</v>
      </c>
      <c r="D30" s="82">
        <f t="shared" ref="D30:D33" si="2">C30*0.9</f>
        <v>989.1</v>
      </c>
    </row>
    <row r="31" spans="1:5">
      <c r="A31" s="119" t="s">
        <v>793</v>
      </c>
      <c r="B31" s="41" t="s">
        <v>794</v>
      </c>
      <c r="C31" s="118">
        <v>379</v>
      </c>
      <c r="D31" s="82">
        <f t="shared" si="2"/>
        <v>341.1</v>
      </c>
    </row>
    <row r="32" spans="1:5">
      <c r="A32" s="119" t="s">
        <v>795</v>
      </c>
      <c r="B32" s="41" t="s">
        <v>796</v>
      </c>
      <c r="C32" s="118">
        <v>515</v>
      </c>
      <c r="D32" s="82">
        <f t="shared" si="2"/>
        <v>463.5</v>
      </c>
    </row>
    <row r="33" spans="1:5">
      <c r="A33" s="119" t="s">
        <v>797</v>
      </c>
      <c r="B33" s="41" t="s">
        <v>798</v>
      </c>
      <c r="C33" s="118">
        <v>349</v>
      </c>
      <c r="D33" s="82">
        <f t="shared" si="2"/>
        <v>314.10000000000002</v>
      </c>
    </row>
    <row r="34" spans="1:5">
      <c r="A34" s="74"/>
      <c r="B34" s="71"/>
      <c r="C34" s="72"/>
      <c r="D34" s="21"/>
    </row>
    <row r="35" spans="1:5" ht="30" customHeight="1">
      <c r="A35" s="113"/>
      <c r="B35" s="114" t="s">
        <v>799</v>
      </c>
      <c r="C35" s="115"/>
      <c r="D35" s="116">
        <v>0.1</v>
      </c>
      <c r="E35" s="8"/>
    </row>
    <row r="36" spans="1:5">
      <c r="A36" s="12"/>
      <c r="B36" s="13" t="s">
        <v>800</v>
      </c>
      <c r="C36" s="14"/>
      <c r="D36" s="15"/>
      <c r="E36" s="8"/>
    </row>
    <row r="37" spans="1:5">
      <c r="A37" s="119" t="s">
        <v>801</v>
      </c>
      <c r="B37" s="41" t="s">
        <v>802</v>
      </c>
      <c r="C37" s="118">
        <v>129</v>
      </c>
      <c r="D37" s="82">
        <f t="shared" ref="D37:D39" si="3">C37*0.9</f>
        <v>116.10000000000001</v>
      </c>
    </row>
    <row r="38" spans="1:5">
      <c r="A38" s="119" t="s">
        <v>803</v>
      </c>
      <c r="B38" s="41" t="s">
        <v>804</v>
      </c>
      <c r="C38" s="118">
        <v>174</v>
      </c>
      <c r="D38" s="82">
        <f t="shared" si="3"/>
        <v>156.6</v>
      </c>
    </row>
    <row r="39" spans="1:5">
      <c r="A39" s="119" t="s">
        <v>805</v>
      </c>
      <c r="B39" s="41" t="s">
        <v>806</v>
      </c>
      <c r="C39" s="118">
        <v>426</v>
      </c>
      <c r="D39" s="82">
        <f t="shared" si="3"/>
        <v>383.40000000000003</v>
      </c>
    </row>
    <row r="40" spans="1:5">
      <c r="A40" s="74"/>
      <c r="B40" s="71"/>
      <c r="C40" s="72"/>
      <c r="D40" s="21"/>
    </row>
    <row r="41" spans="1:5" ht="30" customHeight="1">
      <c r="A41" s="113"/>
      <c r="B41" s="114" t="s">
        <v>807</v>
      </c>
      <c r="C41" s="115"/>
      <c r="D41" s="116">
        <v>0.1</v>
      </c>
      <c r="E41" s="8"/>
    </row>
    <row r="42" spans="1:5">
      <c r="A42" s="12"/>
      <c r="B42" s="13" t="s">
        <v>808</v>
      </c>
      <c r="C42" s="14"/>
      <c r="D42" s="15"/>
      <c r="E42" s="8"/>
    </row>
    <row r="43" spans="1:5">
      <c r="A43" s="119" t="s">
        <v>809</v>
      </c>
      <c r="B43" s="41" t="s">
        <v>810</v>
      </c>
      <c r="C43" s="118">
        <v>1188</v>
      </c>
      <c r="D43" s="82">
        <f t="shared" ref="D43:D45" si="4">C43*0.9</f>
        <v>1069.2</v>
      </c>
    </row>
    <row r="44" spans="1:5">
      <c r="A44" s="119" t="s">
        <v>811</v>
      </c>
      <c r="B44" s="41" t="s">
        <v>812</v>
      </c>
      <c r="C44" s="118">
        <v>2388</v>
      </c>
      <c r="D44" s="82">
        <f t="shared" si="4"/>
        <v>2149.2000000000003</v>
      </c>
    </row>
    <row r="45" spans="1:5">
      <c r="A45" s="119" t="s">
        <v>813</v>
      </c>
      <c r="B45" s="41" t="s">
        <v>814</v>
      </c>
      <c r="C45" s="118">
        <v>5148</v>
      </c>
      <c r="D45" s="82">
        <f t="shared" si="4"/>
        <v>4633.2</v>
      </c>
    </row>
    <row r="46" spans="1:5" ht="15" thickBot="1">
      <c r="A46" s="64"/>
      <c r="B46" s="64"/>
      <c r="C46" s="64"/>
      <c r="D46" s="65"/>
    </row>
  </sheetData>
  <mergeCells count="1">
    <mergeCell ref="A2:D2"/>
  </mergeCells>
  <conditionalFormatting sqref="B6:B7">
    <cfRule type="duplicateValues" dxfId="55" priority="4"/>
  </conditionalFormatting>
  <conditionalFormatting sqref="B8">
    <cfRule type="duplicateValues" dxfId="54" priority="12"/>
  </conditionalFormatting>
  <conditionalFormatting sqref="B9:B22 B25:B27 B30:B34 B37:B40 B43:B45">
    <cfRule type="duplicateValues" dxfId="53" priority="13"/>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AB6D1-AB13-42B0-9F88-906EA3F5B015}">
  <dimension ref="A1:E14"/>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154"/>
      <c r="B4" s="155" t="s">
        <v>451</v>
      </c>
      <c r="C4" s="156"/>
      <c r="D4" s="157"/>
      <c r="E4" s="8"/>
    </row>
    <row r="5" spans="1:5">
      <c r="A5" s="12"/>
      <c r="B5" s="13" t="s">
        <v>452</v>
      </c>
      <c r="C5" s="14"/>
      <c r="D5" s="15"/>
      <c r="E5" s="8"/>
    </row>
    <row r="6" spans="1:5">
      <c r="A6" s="17" t="s">
        <v>453</v>
      </c>
      <c r="B6" s="17" t="s">
        <v>454</v>
      </c>
      <c r="C6" s="72" t="s">
        <v>939</v>
      </c>
      <c r="D6" s="73" t="s">
        <v>939</v>
      </c>
      <c r="E6" s="17"/>
    </row>
    <row r="7" spans="1:5">
      <c r="A7" s="119"/>
      <c r="B7" s="41"/>
      <c r="C7" s="118"/>
      <c r="D7" s="82"/>
    </row>
    <row r="8" spans="1:5">
      <c r="A8" s="12"/>
      <c r="B8" s="13" t="s">
        <v>61</v>
      </c>
      <c r="C8" s="14"/>
      <c r="D8" s="15"/>
      <c r="E8" s="8"/>
    </row>
    <row r="9" spans="1:5">
      <c r="A9" s="17" t="s">
        <v>455</v>
      </c>
      <c r="B9" s="17" t="s">
        <v>456</v>
      </c>
      <c r="C9" s="72" t="s">
        <v>939</v>
      </c>
      <c r="D9" s="73" t="s">
        <v>939</v>
      </c>
    </row>
    <row r="10" spans="1:5">
      <c r="A10" s="119"/>
      <c r="B10" s="41"/>
      <c r="C10" s="118"/>
      <c r="D10" s="82"/>
    </row>
    <row r="11" spans="1:5" ht="30" customHeight="1">
      <c r="A11" s="154"/>
      <c r="B11" s="155" t="s">
        <v>457</v>
      </c>
      <c r="C11" s="156"/>
      <c r="D11" s="157"/>
      <c r="E11" s="8"/>
    </row>
    <row r="12" spans="1:5">
      <c r="A12" s="12"/>
      <c r="B12" s="13" t="s">
        <v>61</v>
      </c>
      <c r="C12" s="14"/>
      <c r="D12" s="15"/>
      <c r="E12" s="8"/>
    </row>
    <row r="13" spans="1:5">
      <c r="A13" s="17" t="s">
        <v>458</v>
      </c>
      <c r="B13" s="17" t="s">
        <v>459</v>
      </c>
      <c r="C13" s="72" t="s">
        <v>939</v>
      </c>
      <c r="D13" s="73" t="s">
        <v>939</v>
      </c>
    </row>
    <row r="14" spans="1:5" ht="15" thickBot="1">
      <c r="A14" s="64"/>
      <c r="B14" s="64"/>
      <c r="C14" s="64"/>
      <c r="D14" s="65"/>
    </row>
  </sheetData>
  <mergeCells count="1">
    <mergeCell ref="A2:D2"/>
  </mergeCells>
  <conditionalFormatting sqref="A6:B6">
    <cfRule type="duplicateValues" dxfId="52" priority="126"/>
  </conditionalFormatting>
  <conditionalFormatting sqref="A9:B9">
    <cfRule type="duplicateValues" dxfId="51" priority="127"/>
  </conditionalFormatting>
  <conditionalFormatting sqref="A13:B13">
    <cfRule type="duplicateValues" dxfId="50" priority="128"/>
  </conditionalFormatting>
  <conditionalFormatting sqref="B7">
    <cfRule type="duplicateValues" dxfId="49" priority="4"/>
  </conditionalFormatting>
  <conditionalFormatting sqref="B10">
    <cfRule type="duplicateValues" dxfId="48" priority="16"/>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6BB4D-C3C9-47BC-A255-0BF9250FF71B}">
  <dimension ref="A1:E45"/>
  <sheetViews>
    <sheetView zoomScale="90" zoomScaleNormal="90" workbookViewId="0"/>
  </sheetViews>
  <sheetFormatPr baseColWidth="10" defaultColWidth="11.554687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130"/>
      <c r="B4" s="131" t="s">
        <v>460</v>
      </c>
      <c r="C4" s="132"/>
      <c r="D4" s="133">
        <v>0.15</v>
      </c>
      <c r="E4" s="8"/>
    </row>
    <row r="5" spans="1:5">
      <c r="A5" s="12"/>
      <c r="B5" s="13" t="s">
        <v>63</v>
      </c>
      <c r="C5" s="14"/>
      <c r="D5" s="15"/>
      <c r="E5" s="8"/>
    </row>
    <row r="6" spans="1:5">
      <c r="A6" s="36" t="s">
        <v>461</v>
      </c>
      <c r="B6" s="36" t="s">
        <v>462</v>
      </c>
      <c r="C6" s="18">
        <v>11.7</v>
      </c>
      <c r="D6" s="73">
        <f>C6*0.85</f>
        <v>9.9449999999999985</v>
      </c>
    </row>
    <row r="7" spans="1:5">
      <c r="A7" s="36" t="s">
        <v>463</v>
      </c>
      <c r="B7" s="36" t="s">
        <v>464</v>
      </c>
      <c r="C7" s="18">
        <v>10.73</v>
      </c>
      <c r="D7" s="73">
        <f t="shared" ref="D7:D8" si="0">C7*0.85</f>
        <v>9.1204999999999998</v>
      </c>
    </row>
    <row r="8" spans="1:5">
      <c r="A8" s="36" t="s">
        <v>465</v>
      </c>
      <c r="B8" s="36" t="s">
        <v>466</v>
      </c>
      <c r="C8" s="18">
        <v>9.75</v>
      </c>
      <c r="D8" s="73">
        <f t="shared" si="0"/>
        <v>8.2874999999999996</v>
      </c>
    </row>
    <row r="9" spans="1:5">
      <c r="A9" s="36"/>
      <c r="B9" s="36"/>
      <c r="C9" s="18"/>
      <c r="D9" s="21"/>
    </row>
    <row r="10" spans="1:5">
      <c r="A10" s="36" t="s">
        <v>467</v>
      </c>
      <c r="B10" s="36" t="s">
        <v>468</v>
      </c>
      <c r="C10" s="18">
        <v>22</v>
      </c>
      <c r="D10" s="73">
        <f>C10*0.85</f>
        <v>18.7</v>
      </c>
    </row>
    <row r="11" spans="1:5">
      <c r="A11" s="36" t="s">
        <v>469</v>
      </c>
      <c r="B11" s="36" t="s">
        <v>470</v>
      </c>
      <c r="C11" s="18">
        <v>20</v>
      </c>
      <c r="D11" s="73">
        <f>C11*0.85</f>
        <v>17</v>
      </c>
    </row>
    <row r="12" spans="1:5">
      <c r="A12" s="36" t="s">
        <v>471</v>
      </c>
      <c r="B12" s="36" t="s">
        <v>472</v>
      </c>
      <c r="C12" s="18">
        <v>19.010000000000002</v>
      </c>
      <c r="D12" s="73">
        <f>C12*0.85</f>
        <v>16.1585</v>
      </c>
    </row>
    <row r="13" spans="1:5">
      <c r="A13" s="36" t="s">
        <v>473</v>
      </c>
      <c r="B13" s="36" t="s">
        <v>474</v>
      </c>
      <c r="C13" s="18">
        <v>18.739999999999998</v>
      </c>
      <c r="D13" s="73">
        <f>C13*0.85</f>
        <v>15.928999999999998</v>
      </c>
    </row>
    <row r="14" spans="1:5">
      <c r="A14" s="93"/>
      <c r="B14" s="91"/>
      <c r="C14" s="92"/>
      <c r="D14" s="21"/>
    </row>
    <row r="15" spans="1:5" ht="30" customHeight="1">
      <c r="A15" s="130"/>
      <c r="B15" s="131" t="s">
        <v>475</v>
      </c>
      <c r="C15" s="132"/>
      <c r="D15" s="133">
        <v>0.15</v>
      </c>
      <c r="E15" s="8"/>
    </row>
    <row r="16" spans="1:5">
      <c r="A16" s="12"/>
      <c r="B16" s="13" t="s">
        <v>63</v>
      </c>
      <c r="C16" s="14"/>
      <c r="D16" s="15"/>
      <c r="E16" s="8"/>
    </row>
    <row r="17" spans="1:5">
      <c r="A17" s="17" t="s">
        <v>476</v>
      </c>
      <c r="B17" s="17" t="s">
        <v>477</v>
      </c>
      <c r="C17" s="18">
        <v>4.88</v>
      </c>
      <c r="D17" s="73">
        <f t="shared" ref="D17:D25" si="1">C17*0.85</f>
        <v>4.1479999999999997</v>
      </c>
    </row>
    <row r="18" spans="1:5">
      <c r="A18" s="17" t="s">
        <v>478</v>
      </c>
      <c r="B18" s="17" t="s">
        <v>479</v>
      </c>
      <c r="C18" s="18">
        <v>4.3600000000000003</v>
      </c>
      <c r="D18" s="73">
        <f t="shared" si="1"/>
        <v>3.706</v>
      </c>
    </row>
    <row r="19" spans="1:5">
      <c r="A19" s="17" t="s">
        <v>480</v>
      </c>
      <c r="B19" s="17" t="s">
        <v>481</v>
      </c>
      <c r="C19" s="18">
        <v>3.96</v>
      </c>
      <c r="D19" s="73">
        <f t="shared" si="1"/>
        <v>3.3660000000000001</v>
      </c>
    </row>
    <row r="20" spans="1:5">
      <c r="A20" s="17" t="s">
        <v>482</v>
      </c>
      <c r="B20" s="17" t="s">
        <v>483</v>
      </c>
      <c r="C20" s="18">
        <v>3.57</v>
      </c>
      <c r="D20" s="73">
        <f t="shared" si="1"/>
        <v>3.0345</v>
      </c>
    </row>
    <row r="21" spans="1:5">
      <c r="A21" s="120"/>
      <c r="B21" s="120"/>
      <c r="D21" s="21"/>
    </row>
    <row r="22" spans="1:5">
      <c r="A22" s="17" t="s">
        <v>484</v>
      </c>
      <c r="B22" s="17" t="s">
        <v>485</v>
      </c>
      <c r="C22" s="18">
        <v>5.85</v>
      </c>
      <c r="D22" s="73">
        <f t="shared" si="1"/>
        <v>4.9724999999999993</v>
      </c>
    </row>
    <row r="23" spans="1:5">
      <c r="A23" s="17" t="s">
        <v>486</v>
      </c>
      <c r="B23" s="17" t="s">
        <v>487</v>
      </c>
      <c r="C23" s="18">
        <v>3.9</v>
      </c>
      <c r="D23" s="73">
        <f t="shared" si="1"/>
        <v>3.3149999999999999</v>
      </c>
    </row>
    <row r="24" spans="1:5">
      <c r="A24" s="17" t="s">
        <v>488</v>
      </c>
      <c r="B24" s="17" t="s">
        <v>489</v>
      </c>
      <c r="C24" s="18">
        <v>3.41</v>
      </c>
      <c r="D24" s="73">
        <f t="shared" si="1"/>
        <v>2.8984999999999999</v>
      </c>
    </row>
    <row r="25" spans="1:5">
      <c r="A25" s="17" t="s">
        <v>490</v>
      </c>
      <c r="B25" s="17" t="s">
        <v>491</v>
      </c>
      <c r="C25" s="18">
        <v>2.93</v>
      </c>
      <c r="D25" s="73">
        <f t="shared" si="1"/>
        <v>2.4904999999999999</v>
      </c>
    </row>
    <row r="26" spans="1:5">
      <c r="A26" s="41"/>
      <c r="B26" s="41"/>
      <c r="C26" s="122"/>
      <c r="D26" s="21"/>
    </row>
    <row r="27" spans="1:5" ht="30" customHeight="1">
      <c r="A27" s="130"/>
      <c r="B27" s="131" t="s">
        <v>492</v>
      </c>
      <c r="C27" s="132"/>
      <c r="D27" s="133">
        <v>0.15</v>
      </c>
      <c r="E27" s="8"/>
    </row>
    <row r="28" spans="1:5">
      <c r="A28" s="12"/>
      <c r="B28" s="13" t="s">
        <v>63</v>
      </c>
      <c r="C28" s="14"/>
      <c r="D28" s="15"/>
      <c r="E28" s="8"/>
    </row>
    <row r="29" spans="1:5">
      <c r="A29" s="17" t="s">
        <v>493</v>
      </c>
      <c r="B29" s="17" t="s">
        <v>494</v>
      </c>
      <c r="C29" s="18">
        <v>6.1</v>
      </c>
      <c r="D29" s="73">
        <f t="shared" ref="D29:D32" si="2">C29*0.85</f>
        <v>5.1849999999999996</v>
      </c>
    </row>
    <row r="30" spans="1:5">
      <c r="A30" s="17" t="s">
        <v>495</v>
      </c>
      <c r="B30" s="17" t="s">
        <v>496</v>
      </c>
      <c r="C30" s="18">
        <v>4.88</v>
      </c>
      <c r="D30" s="73">
        <f t="shared" si="2"/>
        <v>4.1479999999999997</v>
      </c>
    </row>
    <row r="31" spans="1:5">
      <c r="A31" s="17" t="s">
        <v>497</v>
      </c>
      <c r="B31" s="17" t="s">
        <v>498</v>
      </c>
      <c r="C31" s="18">
        <v>3.9</v>
      </c>
      <c r="D31" s="73">
        <f t="shared" si="2"/>
        <v>3.3149999999999999</v>
      </c>
    </row>
    <row r="32" spans="1:5">
      <c r="A32" s="17" t="s">
        <v>499</v>
      </c>
      <c r="B32" s="17" t="s">
        <v>500</v>
      </c>
      <c r="C32" s="18">
        <v>3.17</v>
      </c>
      <c r="D32" s="73">
        <f t="shared" si="2"/>
        <v>2.6944999999999997</v>
      </c>
    </row>
    <row r="33" spans="1:5">
      <c r="A33" s="41"/>
      <c r="B33" s="41"/>
      <c r="C33" s="122"/>
      <c r="D33" s="21"/>
    </row>
    <row r="34" spans="1:5" ht="30" customHeight="1">
      <c r="A34" s="130"/>
      <c r="B34" s="131" t="s">
        <v>501</v>
      </c>
      <c r="C34" s="132"/>
      <c r="D34" s="133">
        <v>0.15</v>
      </c>
      <c r="E34" s="8"/>
    </row>
    <row r="35" spans="1:5">
      <c r="A35" s="12"/>
      <c r="B35" s="13" t="s">
        <v>63</v>
      </c>
      <c r="C35" s="14"/>
      <c r="D35" s="15"/>
      <c r="E35" s="8"/>
    </row>
    <row r="36" spans="1:5">
      <c r="A36" s="17" t="s">
        <v>502</v>
      </c>
      <c r="B36" s="17" t="s">
        <v>503</v>
      </c>
      <c r="C36" s="18">
        <v>4.8</v>
      </c>
      <c r="D36" s="73">
        <f t="shared" ref="D36:D44" si="3">C36*0.85</f>
        <v>4.08</v>
      </c>
    </row>
    <row r="37" spans="1:5">
      <c r="A37" s="17" t="s">
        <v>504</v>
      </c>
      <c r="B37" s="17" t="s">
        <v>505</v>
      </c>
      <c r="C37" s="18">
        <v>4.4000000000000004</v>
      </c>
      <c r="D37" s="73">
        <f t="shared" si="3"/>
        <v>3.74</v>
      </c>
    </row>
    <row r="38" spans="1:5">
      <c r="A38" s="17" t="s">
        <v>506</v>
      </c>
      <c r="B38" s="17" t="s">
        <v>507</v>
      </c>
      <c r="C38" s="18">
        <v>4</v>
      </c>
      <c r="D38" s="73">
        <f t="shared" si="3"/>
        <v>3.4</v>
      </c>
    </row>
    <row r="39" spans="1:5">
      <c r="A39" s="17" t="s">
        <v>508</v>
      </c>
      <c r="B39" s="17" t="s">
        <v>509</v>
      </c>
      <c r="C39" s="18">
        <v>3.6</v>
      </c>
      <c r="D39" s="73">
        <f t="shared" si="3"/>
        <v>3.06</v>
      </c>
    </row>
    <row r="40" spans="1:5">
      <c r="A40" s="120"/>
      <c r="B40" s="120"/>
      <c r="C40" s="121"/>
      <c r="D40" s="21"/>
    </row>
    <row r="41" spans="1:5">
      <c r="A41" s="17" t="s">
        <v>510</v>
      </c>
      <c r="B41" s="17" t="s">
        <v>511</v>
      </c>
      <c r="C41" s="18">
        <v>5.9</v>
      </c>
      <c r="D41" s="73">
        <f t="shared" si="3"/>
        <v>5.0150000000000006</v>
      </c>
    </row>
    <row r="42" spans="1:5">
      <c r="A42" s="17" t="s">
        <v>512</v>
      </c>
      <c r="B42" s="17" t="s">
        <v>513</v>
      </c>
      <c r="C42" s="18">
        <v>5.41</v>
      </c>
      <c r="D42" s="73">
        <f t="shared" si="3"/>
        <v>4.5984999999999996</v>
      </c>
    </row>
    <row r="43" spans="1:5">
      <c r="A43" s="17" t="s">
        <v>514</v>
      </c>
      <c r="B43" s="17" t="s">
        <v>515</v>
      </c>
      <c r="C43" s="18">
        <v>4.92</v>
      </c>
      <c r="D43" s="73">
        <f t="shared" si="3"/>
        <v>4.1819999999999995</v>
      </c>
    </row>
    <row r="44" spans="1:5">
      <c r="A44" s="17" t="s">
        <v>516</v>
      </c>
      <c r="B44" s="17" t="s">
        <v>517</v>
      </c>
      <c r="C44" s="18">
        <v>4.43</v>
      </c>
      <c r="D44" s="73">
        <f t="shared" si="3"/>
        <v>3.7654999999999998</v>
      </c>
    </row>
    <row r="45" spans="1:5" ht="15" thickBot="1">
      <c r="A45" s="64"/>
      <c r="B45" s="64"/>
      <c r="C45" s="64"/>
      <c r="D45" s="65"/>
    </row>
  </sheetData>
  <mergeCells count="1">
    <mergeCell ref="A2:D2"/>
  </mergeCells>
  <conditionalFormatting sqref="B14 B17:B25">
    <cfRule type="duplicateValues" dxfId="47" priority="64"/>
  </conditionalFormatting>
  <conditionalFormatting sqref="B29:B32">
    <cfRule type="duplicateValues" dxfId="46" priority="1"/>
  </conditionalFormatting>
  <conditionalFormatting sqref="B36:B39">
    <cfRule type="duplicateValues" dxfId="45" priority="2"/>
  </conditionalFormatting>
  <conditionalFormatting sqref="B40:B44 B26 B33">
    <cfRule type="duplicateValues" dxfId="44" priority="65"/>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A24B0-C6E0-41BE-A805-187B805E1A06}">
  <dimension ref="A1:F101"/>
  <sheetViews>
    <sheetView zoomScale="90" zoomScaleNormal="90" workbookViewId="0"/>
  </sheetViews>
  <sheetFormatPr baseColWidth="10" defaultColWidth="11.5546875" defaultRowHeight="14.4"/>
  <cols>
    <col min="1" max="1" width="34.44140625" customWidth="1"/>
    <col min="2" max="2" width="110.44140625" bestFit="1"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168"/>
      <c r="B4" s="169" t="s">
        <v>518</v>
      </c>
      <c r="C4" s="170"/>
      <c r="D4" s="171">
        <v>0.15</v>
      </c>
      <c r="E4" s="8"/>
    </row>
    <row r="5" spans="1:5">
      <c r="A5" s="12"/>
      <c r="B5" s="13" t="s">
        <v>61</v>
      </c>
      <c r="C5" s="14"/>
      <c r="D5" s="15"/>
      <c r="E5" s="8"/>
    </row>
    <row r="6" spans="1:5" s="17" customFormat="1">
      <c r="A6" s="17" t="s">
        <v>519</v>
      </c>
      <c r="B6" s="17" t="s">
        <v>520</v>
      </c>
      <c r="C6" s="18">
        <v>1155</v>
      </c>
      <c r="D6" s="21">
        <f>C6*0.85</f>
        <v>981.75</v>
      </c>
    </row>
    <row r="7" spans="1:5" s="17" customFormat="1">
      <c r="A7" s="17" t="s">
        <v>521</v>
      </c>
      <c r="B7" s="17" t="s">
        <v>522</v>
      </c>
      <c r="C7" s="18">
        <v>4650</v>
      </c>
      <c r="D7" s="21">
        <f t="shared" ref="D7:D8" si="0">C7*0.85</f>
        <v>3952.5</v>
      </c>
    </row>
    <row r="8" spans="1:5" s="17" customFormat="1">
      <c r="A8" s="17" t="s">
        <v>523</v>
      </c>
      <c r="B8" s="17" t="s">
        <v>524</v>
      </c>
      <c r="C8" s="18">
        <v>8850</v>
      </c>
      <c r="D8" s="21">
        <f t="shared" si="0"/>
        <v>7522.5</v>
      </c>
    </row>
    <row r="9" spans="1:5" s="17" customFormat="1">
      <c r="C9" s="18"/>
      <c r="D9" s="73"/>
    </row>
    <row r="10" spans="1:5">
      <c r="A10" s="52"/>
      <c r="B10" s="13" t="s">
        <v>120</v>
      </c>
      <c r="C10" s="14"/>
      <c r="D10" s="15"/>
      <c r="E10" s="8"/>
    </row>
    <row r="11" spans="1:5" s="17" customFormat="1">
      <c r="A11" s="17" t="s">
        <v>525</v>
      </c>
      <c r="B11" s="17" t="s">
        <v>526</v>
      </c>
      <c r="C11" s="18">
        <v>705</v>
      </c>
      <c r="D11" s="21">
        <f t="shared" ref="D11:D13" si="1">C11*0.85</f>
        <v>599.25</v>
      </c>
    </row>
    <row r="12" spans="1:5" s="17" customFormat="1">
      <c r="A12" s="17" t="s">
        <v>527</v>
      </c>
      <c r="B12" s="17" t="s">
        <v>528</v>
      </c>
      <c r="C12" s="18">
        <v>3525</v>
      </c>
      <c r="D12" s="21">
        <f t="shared" si="1"/>
        <v>2996.25</v>
      </c>
    </row>
    <row r="13" spans="1:5" s="17" customFormat="1">
      <c r="A13" s="17" t="s">
        <v>529</v>
      </c>
      <c r="B13" s="17" t="s">
        <v>530</v>
      </c>
      <c r="C13" s="18">
        <v>7050</v>
      </c>
      <c r="D13" s="21">
        <f t="shared" si="1"/>
        <v>5992.5</v>
      </c>
    </row>
    <row r="14" spans="1:5">
      <c r="A14" s="120"/>
      <c r="B14" s="120"/>
      <c r="D14" s="21"/>
    </row>
    <row r="15" spans="1:5">
      <c r="A15" s="52"/>
      <c r="B15" s="13" t="s">
        <v>531</v>
      </c>
      <c r="C15" s="14"/>
      <c r="D15" s="15"/>
      <c r="E15" s="8"/>
    </row>
    <row r="16" spans="1:5" s="17" customFormat="1">
      <c r="A16" s="17" t="s">
        <v>532</v>
      </c>
      <c r="B16" s="17" t="s">
        <v>533</v>
      </c>
      <c r="C16" s="18">
        <v>1005</v>
      </c>
      <c r="D16" s="21">
        <f t="shared" ref="D16:D17" si="2">C16*0.85</f>
        <v>854.25</v>
      </c>
    </row>
    <row r="17" spans="1:6" s="17" customFormat="1">
      <c r="A17" s="17" t="s">
        <v>534</v>
      </c>
      <c r="B17" s="17" t="s">
        <v>535</v>
      </c>
      <c r="C17" s="18">
        <v>4650</v>
      </c>
      <c r="D17" s="21">
        <f t="shared" si="2"/>
        <v>3952.5</v>
      </c>
    </row>
    <row r="18" spans="1:6" s="17" customFormat="1">
      <c r="A18" s="17" t="s">
        <v>536</v>
      </c>
      <c r="B18" s="17" t="s">
        <v>537</v>
      </c>
      <c r="C18" s="18">
        <v>8850</v>
      </c>
      <c r="D18" s="21">
        <f>C18*0.85</f>
        <v>7522.5</v>
      </c>
    </row>
    <row r="19" spans="1:6">
      <c r="A19" s="17"/>
      <c r="B19" s="17"/>
      <c r="C19" s="18"/>
      <c r="D19" s="73"/>
    </row>
    <row r="20" spans="1:6" ht="30" customHeight="1">
      <c r="A20" s="168"/>
      <c r="B20" s="169" t="s">
        <v>538</v>
      </c>
      <c r="C20" s="170"/>
      <c r="D20" s="171">
        <v>0.15</v>
      </c>
      <c r="E20" s="8"/>
    </row>
    <row r="21" spans="1:6">
      <c r="A21" s="12"/>
      <c r="B21" s="13" t="s">
        <v>61</v>
      </c>
      <c r="C21" s="14"/>
      <c r="D21" s="15"/>
      <c r="E21" s="8"/>
      <c r="F21" s="17"/>
    </row>
    <row r="22" spans="1:6" s="17" customFormat="1">
      <c r="A22" s="17" t="s">
        <v>539</v>
      </c>
      <c r="B22" s="17" t="s">
        <v>540</v>
      </c>
      <c r="C22" s="18">
        <v>4874</v>
      </c>
      <c r="D22" s="21">
        <f t="shared" ref="D22:D25" si="3">C22*0.85</f>
        <v>4142.8999999999996</v>
      </c>
    </row>
    <row r="23" spans="1:6" s="17" customFormat="1">
      <c r="A23" s="17" t="s">
        <v>541</v>
      </c>
      <c r="B23" s="17" t="s">
        <v>542</v>
      </c>
      <c r="C23" s="18">
        <v>8779</v>
      </c>
      <c r="D23" s="21">
        <f t="shared" si="3"/>
        <v>7462.15</v>
      </c>
    </row>
    <row r="24" spans="1:6" s="17" customFormat="1">
      <c r="A24" s="17" t="s">
        <v>543</v>
      </c>
      <c r="B24" s="17" t="s">
        <v>544</v>
      </c>
      <c r="C24" s="18">
        <v>11250</v>
      </c>
      <c r="D24" s="21">
        <f t="shared" si="3"/>
        <v>9562.5</v>
      </c>
    </row>
    <row r="25" spans="1:6" s="17" customFormat="1">
      <c r="A25" s="17" t="s">
        <v>545</v>
      </c>
      <c r="B25" s="17" t="s">
        <v>546</v>
      </c>
      <c r="C25" s="18">
        <v>16910</v>
      </c>
      <c r="D25" s="21">
        <f t="shared" si="3"/>
        <v>14373.5</v>
      </c>
    </row>
    <row r="26" spans="1:6">
      <c r="A26" s="17"/>
      <c r="B26" s="17"/>
      <c r="C26" s="18"/>
      <c r="D26" s="73"/>
      <c r="F26" s="17"/>
    </row>
    <row r="27" spans="1:6" s="17" customFormat="1">
      <c r="A27" s="17" t="s">
        <v>547</v>
      </c>
      <c r="B27" s="17" t="s">
        <v>548</v>
      </c>
      <c r="C27" s="18">
        <v>3427</v>
      </c>
      <c r="D27" s="21">
        <f t="shared" ref="D27:D30" si="4">C27*0.85</f>
        <v>2912.95</v>
      </c>
    </row>
    <row r="28" spans="1:6" s="17" customFormat="1">
      <c r="A28" s="17" t="s">
        <v>549</v>
      </c>
      <c r="B28" s="17" t="s">
        <v>550</v>
      </c>
      <c r="C28" s="18">
        <v>6137</v>
      </c>
      <c r="D28" s="21">
        <f t="shared" si="4"/>
        <v>5216.45</v>
      </c>
      <c r="F28"/>
    </row>
    <row r="29" spans="1:6" s="17" customFormat="1">
      <c r="A29" s="17" t="s">
        <v>551</v>
      </c>
      <c r="B29" s="17" t="s">
        <v>552</v>
      </c>
      <c r="C29" s="18">
        <v>8203</v>
      </c>
      <c r="D29" s="21">
        <f t="shared" si="4"/>
        <v>6972.55</v>
      </c>
      <c r="F29"/>
    </row>
    <row r="30" spans="1:6" s="17" customFormat="1">
      <c r="A30" s="17" t="s">
        <v>553</v>
      </c>
      <c r="B30" s="17" t="s">
        <v>554</v>
      </c>
      <c r="C30" s="18">
        <v>11940</v>
      </c>
      <c r="D30" s="21">
        <f t="shared" si="4"/>
        <v>10149</v>
      </c>
      <c r="F30"/>
    </row>
    <row r="31" spans="1:6">
      <c r="A31" s="17"/>
      <c r="B31" s="17"/>
      <c r="C31" s="18"/>
      <c r="D31" s="73"/>
    </row>
    <row r="32" spans="1:6" ht="30" customHeight="1">
      <c r="A32" s="168"/>
      <c r="B32" s="169" t="s">
        <v>555</v>
      </c>
      <c r="C32" s="170"/>
      <c r="D32" s="171">
        <v>0.15</v>
      </c>
      <c r="E32" s="8"/>
    </row>
    <row r="33" spans="1:6">
      <c r="A33" s="12"/>
      <c r="B33" s="13" t="s">
        <v>61</v>
      </c>
      <c r="C33" s="14"/>
      <c r="D33" s="15"/>
      <c r="E33" s="8"/>
    </row>
    <row r="34" spans="1:6" s="17" customFormat="1">
      <c r="A34" s="17" t="s">
        <v>556</v>
      </c>
      <c r="B34" s="17" t="s">
        <v>557</v>
      </c>
      <c r="C34" s="18">
        <v>270</v>
      </c>
      <c r="D34" s="21">
        <f t="shared" ref="D34:D36" si="5">C34*0.85</f>
        <v>229.5</v>
      </c>
    </row>
    <row r="35" spans="1:6" s="17" customFormat="1">
      <c r="A35" s="17" t="s">
        <v>558</v>
      </c>
      <c r="B35" s="17" t="s">
        <v>559</v>
      </c>
      <c r="C35" s="18">
        <v>1080</v>
      </c>
      <c r="D35" s="21">
        <f t="shared" si="5"/>
        <v>918</v>
      </c>
    </row>
    <row r="36" spans="1:6" s="17" customFormat="1">
      <c r="A36" s="17" t="s">
        <v>560</v>
      </c>
      <c r="B36" s="17" t="s">
        <v>561</v>
      </c>
      <c r="C36" s="18">
        <v>2025</v>
      </c>
      <c r="D36" s="21">
        <f t="shared" si="5"/>
        <v>1721.25</v>
      </c>
    </row>
    <row r="37" spans="1:6">
      <c r="A37" s="17"/>
      <c r="B37" s="17"/>
      <c r="C37" s="18"/>
      <c r="D37" s="73"/>
    </row>
    <row r="38" spans="1:6" ht="30" customHeight="1">
      <c r="A38" s="168"/>
      <c r="B38" s="169" t="s">
        <v>562</v>
      </c>
      <c r="C38" s="170"/>
      <c r="D38" s="171">
        <v>0.15</v>
      </c>
      <c r="E38" s="8"/>
    </row>
    <row r="39" spans="1:6">
      <c r="A39" s="12"/>
      <c r="B39" s="13" t="s">
        <v>563</v>
      </c>
      <c r="C39" s="14"/>
      <c r="D39" s="15"/>
      <c r="E39" s="8"/>
    </row>
    <row r="40" spans="1:6" s="17" customFormat="1">
      <c r="A40" s="17" t="s">
        <v>564</v>
      </c>
      <c r="B40" s="17" t="s">
        <v>565</v>
      </c>
      <c r="C40" s="18">
        <v>370</v>
      </c>
      <c r="D40" s="21">
        <f t="shared" ref="D40:D42" si="6">C40*0.85</f>
        <v>314.5</v>
      </c>
    </row>
    <row r="41" spans="1:6" s="17" customFormat="1">
      <c r="A41" s="17" t="s">
        <v>566</v>
      </c>
      <c r="B41" s="17" t="s">
        <v>567</v>
      </c>
      <c r="C41" s="18">
        <v>1480</v>
      </c>
      <c r="D41" s="21">
        <f t="shared" si="6"/>
        <v>1258</v>
      </c>
    </row>
    <row r="42" spans="1:6" s="17" customFormat="1">
      <c r="A42" s="17" t="s">
        <v>568</v>
      </c>
      <c r="B42" s="17" t="s">
        <v>569</v>
      </c>
      <c r="C42" s="18">
        <v>2775</v>
      </c>
      <c r="D42" s="21">
        <f t="shared" si="6"/>
        <v>2358.75</v>
      </c>
    </row>
    <row r="43" spans="1:6">
      <c r="A43" s="17"/>
      <c r="B43" s="17"/>
      <c r="C43" s="18"/>
      <c r="D43" s="73"/>
      <c r="F43" s="17"/>
    </row>
    <row r="44" spans="1:6" ht="30" customHeight="1">
      <c r="A44" s="168"/>
      <c r="B44" s="169" t="s">
        <v>570</v>
      </c>
      <c r="C44" s="170"/>
      <c r="D44" s="171">
        <v>0.15</v>
      </c>
      <c r="E44" s="8"/>
      <c r="F44" s="17"/>
    </row>
    <row r="45" spans="1:6">
      <c r="A45" s="12"/>
      <c r="B45" s="13" t="s">
        <v>61</v>
      </c>
      <c r="C45" s="14"/>
      <c r="D45" s="15"/>
      <c r="E45" s="8"/>
    </row>
    <row r="46" spans="1:6" s="17" customFormat="1">
      <c r="A46" s="17" t="s">
        <v>571</v>
      </c>
      <c r="B46" s="17" t="s">
        <v>572</v>
      </c>
      <c r="C46" s="18">
        <v>1455</v>
      </c>
      <c r="D46" s="21">
        <f t="shared" ref="D46:D58" si="7">C46*0.85</f>
        <v>1236.75</v>
      </c>
    </row>
    <row r="47" spans="1:6" s="17" customFormat="1">
      <c r="A47" s="17" t="s">
        <v>573</v>
      </c>
      <c r="B47" s="17" t="s">
        <v>574</v>
      </c>
      <c r="C47" s="18">
        <v>5775</v>
      </c>
      <c r="D47" s="21">
        <f t="shared" si="7"/>
        <v>4908.75</v>
      </c>
    </row>
    <row r="48" spans="1:6" s="17" customFormat="1">
      <c r="A48" s="17" t="s">
        <v>575</v>
      </c>
      <c r="B48" s="17" t="s">
        <v>576</v>
      </c>
      <c r="C48" s="18">
        <v>10800</v>
      </c>
      <c r="D48" s="21">
        <f t="shared" si="7"/>
        <v>9180</v>
      </c>
    </row>
    <row r="49" spans="1:6" s="17" customFormat="1">
      <c r="C49" s="18"/>
      <c r="D49" s="21"/>
    </row>
    <row r="50" spans="1:6" s="17" customFormat="1">
      <c r="A50" s="17" t="s">
        <v>577</v>
      </c>
      <c r="B50" s="17" t="s">
        <v>578</v>
      </c>
      <c r="C50" s="18">
        <v>970</v>
      </c>
      <c r="D50" s="21">
        <f t="shared" si="7"/>
        <v>824.5</v>
      </c>
    </row>
    <row r="51" spans="1:6">
      <c r="A51" s="17"/>
      <c r="B51" s="17"/>
      <c r="C51" s="18"/>
      <c r="D51" s="21"/>
      <c r="F51" s="17"/>
    </row>
    <row r="52" spans="1:6" s="17" customFormat="1">
      <c r="A52" s="17" t="s">
        <v>579</v>
      </c>
      <c r="B52" s="17" t="s">
        <v>580</v>
      </c>
      <c r="C52" s="18">
        <v>1675</v>
      </c>
      <c r="D52" s="21">
        <f t="shared" si="7"/>
        <v>1423.75</v>
      </c>
    </row>
    <row r="53" spans="1:6" s="17" customFormat="1">
      <c r="A53" s="17" t="s">
        <v>581</v>
      </c>
      <c r="B53" s="17" t="s">
        <v>582</v>
      </c>
      <c r="C53" s="18">
        <v>6702</v>
      </c>
      <c r="D53" s="21">
        <f t="shared" si="7"/>
        <v>5696.7</v>
      </c>
    </row>
    <row r="54" spans="1:6" s="17" customFormat="1">
      <c r="A54" s="17" t="s">
        <v>583</v>
      </c>
      <c r="B54" s="17" t="s">
        <v>584</v>
      </c>
      <c r="C54" s="18">
        <v>12567</v>
      </c>
      <c r="D54" s="21">
        <f t="shared" si="7"/>
        <v>10681.949999999999</v>
      </c>
    </row>
    <row r="55" spans="1:6">
      <c r="A55" s="17"/>
      <c r="B55" s="17"/>
      <c r="C55" s="18"/>
      <c r="D55" s="21"/>
    </row>
    <row r="56" spans="1:6" s="17" customFormat="1">
      <c r="A56" s="17" t="s">
        <v>585</v>
      </c>
      <c r="B56" s="17" t="s">
        <v>586</v>
      </c>
      <c r="C56" s="18">
        <v>1117</v>
      </c>
      <c r="D56" s="21">
        <f t="shared" si="7"/>
        <v>949.44999999999993</v>
      </c>
    </row>
    <row r="57" spans="1:6" s="17" customFormat="1">
      <c r="A57" s="17" t="s">
        <v>587</v>
      </c>
      <c r="B57" s="17" t="s">
        <v>588</v>
      </c>
      <c r="C57" s="18">
        <v>4468</v>
      </c>
      <c r="D57" s="21">
        <f t="shared" si="7"/>
        <v>3797.7999999999997</v>
      </c>
    </row>
    <row r="58" spans="1:6" s="17" customFormat="1">
      <c r="A58" s="17" t="s">
        <v>589</v>
      </c>
      <c r="B58" s="17" t="s">
        <v>590</v>
      </c>
      <c r="C58" s="18">
        <v>8378</v>
      </c>
      <c r="D58" s="21">
        <f t="shared" si="7"/>
        <v>7121.3</v>
      </c>
    </row>
    <row r="59" spans="1:6">
      <c r="A59" s="17"/>
      <c r="B59" s="17"/>
      <c r="C59" s="18"/>
      <c r="D59" s="73"/>
    </row>
    <row r="60" spans="1:6">
      <c r="A60" s="52"/>
      <c r="B60" s="13" t="s">
        <v>120</v>
      </c>
      <c r="C60" s="14"/>
      <c r="D60" s="15"/>
      <c r="E60" s="8"/>
    </row>
    <row r="61" spans="1:6" s="17" customFormat="1">
      <c r="A61" s="17" t="s">
        <v>591</v>
      </c>
      <c r="B61" s="17" t="s">
        <v>592</v>
      </c>
      <c r="C61" s="18">
        <v>1005</v>
      </c>
      <c r="D61" s="21">
        <f t="shared" ref="D61:D63" si="8">C61*0.85</f>
        <v>854.25</v>
      </c>
    </row>
    <row r="62" spans="1:6" s="17" customFormat="1">
      <c r="A62" s="17" t="s">
        <v>593</v>
      </c>
      <c r="B62" s="17" t="s">
        <v>594</v>
      </c>
      <c r="C62" s="18">
        <v>5025</v>
      </c>
      <c r="D62" s="21">
        <f t="shared" si="8"/>
        <v>4271.25</v>
      </c>
    </row>
    <row r="63" spans="1:6" s="17" customFormat="1">
      <c r="A63" s="17" t="s">
        <v>595</v>
      </c>
      <c r="B63" s="17" t="s">
        <v>596</v>
      </c>
      <c r="C63" s="18">
        <v>10050</v>
      </c>
      <c r="D63" s="21">
        <f t="shared" si="8"/>
        <v>8542.5</v>
      </c>
    </row>
    <row r="64" spans="1:6">
      <c r="A64" s="17"/>
      <c r="B64" s="17"/>
      <c r="C64" s="18"/>
      <c r="D64" s="73"/>
    </row>
    <row r="65" spans="1:5" s="17" customFormat="1">
      <c r="A65" s="17" t="s">
        <v>597</v>
      </c>
      <c r="B65" s="17" t="s">
        <v>598</v>
      </c>
      <c r="C65" s="18">
        <v>670</v>
      </c>
      <c r="D65" s="21">
        <f t="shared" ref="D65:D67" si="9">C65*0.85</f>
        <v>569.5</v>
      </c>
    </row>
    <row r="66" spans="1:5" s="17" customFormat="1">
      <c r="A66" s="17" t="s">
        <v>599</v>
      </c>
      <c r="B66" s="17" t="s">
        <v>600</v>
      </c>
      <c r="C66" s="18">
        <v>3350</v>
      </c>
      <c r="D66" s="21">
        <f t="shared" si="9"/>
        <v>2847.5</v>
      </c>
    </row>
    <row r="67" spans="1:5" s="17" customFormat="1">
      <c r="A67" s="17" t="s">
        <v>601</v>
      </c>
      <c r="B67" s="17" t="s">
        <v>602</v>
      </c>
      <c r="C67" s="18">
        <v>6700</v>
      </c>
      <c r="D67" s="21">
        <f t="shared" si="9"/>
        <v>5695</v>
      </c>
    </row>
    <row r="68" spans="1:5">
      <c r="A68" s="17"/>
      <c r="B68" s="17"/>
      <c r="C68" s="18"/>
      <c r="D68" s="73"/>
    </row>
    <row r="69" spans="1:5">
      <c r="A69" s="52"/>
      <c r="B69" s="13" t="s">
        <v>531</v>
      </c>
      <c r="C69" s="14"/>
      <c r="D69" s="15"/>
      <c r="E69" s="8"/>
    </row>
    <row r="70" spans="1:5" s="17" customFormat="1">
      <c r="A70" s="17" t="s">
        <v>603</v>
      </c>
      <c r="B70" s="17" t="s">
        <v>604</v>
      </c>
      <c r="C70" s="18">
        <v>1305</v>
      </c>
      <c r="D70" s="21">
        <f t="shared" ref="D70:D72" si="10">C70*0.85</f>
        <v>1109.25</v>
      </c>
    </row>
    <row r="71" spans="1:5" s="17" customFormat="1">
      <c r="A71" s="17" t="s">
        <v>605</v>
      </c>
      <c r="B71" s="17" t="s">
        <v>606</v>
      </c>
      <c r="C71" s="18">
        <v>5775</v>
      </c>
      <c r="D71" s="21">
        <f t="shared" si="10"/>
        <v>4908.75</v>
      </c>
    </row>
    <row r="72" spans="1:5" s="17" customFormat="1">
      <c r="A72" s="17" t="s">
        <v>607</v>
      </c>
      <c r="B72" s="17" t="s">
        <v>608</v>
      </c>
      <c r="C72" s="18">
        <v>10800</v>
      </c>
      <c r="D72" s="21">
        <f t="shared" si="10"/>
        <v>9180</v>
      </c>
    </row>
    <row r="73" spans="1:5" s="17" customFormat="1">
      <c r="C73" s="18"/>
      <c r="D73" s="73"/>
    </row>
    <row r="74" spans="1:5" s="17" customFormat="1">
      <c r="A74" s="17" t="s">
        <v>609</v>
      </c>
      <c r="B74" s="17" t="s">
        <v>610</v>
      </c>
      <c r="C74" s="18">
        <v>870</v>
      </c>
      <c r="D74" s="21">
        <f t="shared" ref="D74:D76" si="11">C74*0.85</f>
        <v>739.5</v>
      </c>
    </row>
    <row r="75" spans="1:5" s="17" customFormat="1">
      <c r="A75" s="17" t="s">
        <v>611</v>
      </c>
      <c r="B75" s="17" t="s">
        <v>612</v>
      </c>
      <c r="C75" s="18">
        <v>3850</v>
      </c>
      <c r="D75" s="21">
        <f t="shared" si="11"/>
        <v>3272.5</v>
      </c>
    </row>
    <row r="76" spans="1:5" s="17" customFormat="1">
      <c r="A76" s="17" t="s">
        <v>613</v>
      </c>
      <c r="B76" s="17" t="s">
        <v>614</v>
      </c>
      <c r="C76" s="18">
        <v>7200</v>
      </c>
      <c r="D76" s="21">
        <f t="shared" si="11"/>
        <v>6120</v>
      </c>
    </row>
    <row r="77" spans="1:5">
      <c r="A77" s="17"/>
      <c r="B77" s="17"/>
      <c r="C77" s="18"/>
      <c r="D77" s="73"/>
    </row>
    <row r="78" spans="1:5" ht="30" customHeight="1">
      <c r="A78" s="168"/>
      <c r="B78" s="169" t="s">
        <v>518</v>
      </c>
      <c r="C78" s="170"/>
      <c r="D78" s="171">
        <v>0.15</v>
      </c>
      <c r="E78" s="8"/>
    </row>
    <row r="79" spans="1:5">
      <c r="A79" s="12"/>
      <c r="B79" s="13" t="s">
        <v>61</v>
      </c>
      <c r="C79" s="14"/>
      <c r="D79" s="15"/>
      <c r="E79" s="8"/>
    </row>
    <row r="80" spans="1:5" s="17" customFormat="1">
      <c r="A80" s="17" t="s">
        <v>615</v>
      </c>
      <c r="B80" s="17" t="s">
        <v>616</v>
      </c>
      <c r="C80" s="18">
        <v>770</v>
      </c>
      <c r="D80" s="21">
        <f t="shared" ref="D80:D82" si="12">C80*0.85</f>
        <v>654.5</v>
      </c>
    </row>
    <row r="81" spans="1:5" s="17" customFormat="1">
      <c r="A81" s="17" t="s">
        <v>617</v>
      </c>
      <c r="B81" s="17" t="s">
        <v>618</v>
      </c>
      <c r="C81" s="18">
        <v>3100</v>
      </c>
      <c r="D81" s="21">
        <f t="shared" si="12"/>
        <v>2635</v>
      </c>
    </row>
    <row r="82" spans="1:5" s="17" customFormat="1">
      <c r="A82" s="17" t="s">
        <v>619</v>
      </c>
      <c r="B82" s="17" t="s">
        <v>620</v>
      </c>
      <c r="C82" s="18">
        <v>5900</v>
      </c>
      <c r="D82" s="21">
        <f t="shared" si="12"/>
        <v>5015</v>
      </c>
    </row>
    <row r="83" spans="1:5">
      <c r="A83" s="17"/>
      <c r="B83" s="17"/>
      <c r="C83" s="18"/>
      <c r="D83" s="73"/>
    </row>
    <row r="84" spans="1:5" s="17" customFormat="1">
      <c r="A84" s="17" t="s">
        <v>621</v>
      </c>
      <c r="B84" s="17" t="s">
        <v>622</v>
      </c>
      <c r="C84" s="18">
        <v>1335</v>
      </c>
      <c r="D84" s="21">
        <f t="shared" ref="D84:D86" si="13">C84*0.85</f>
        <v>1134.75</v>
      </c>
    </row>
    <row r="85" spans="1:5" s="17" customFormat="1">
      <c r="A85" s="17" t="s">
        <v>623</v>
      </c>
      <c r="B85" s="17" t="s">
        <v>624</v>
      </c>
      <c r="C85" s="18">
        <v>5340</v>
      </c>
      <c r="D85" s="21">
        <f t="shared" si="13"/>
        <v>4539</v>
      </c>
    </row>
    <row r="86" spans="1:5" s="17" customFormat="1">
      <c r="A86" s="17" t="s">
        <v>625</v>
      </c>
      <c r="B86" s="17" t="s">
        <v>626</v>
      </c>
      <c r="C86" s="18">
        <v>10012.5</v>
      </c>
      <c r="D86" s="21">
        <f t="shared" si="13"/>
        <v>8510.625</v>
      </c>
    </row>
    <row r="87" spans="1:5">
      <c r="A87" s="17"/>
      <c r="B87" s="17"/>
      <c r="C87" s="18"/>
      <c r="D87" s="73"/>
    </row>
    <row r="88" spans="1:5" s="17" customFormat="1">
      <c r="A88" s="17" t="s">
        <v>627</v>
      </c>
      <c r="B88" s="17" t="s">
        <v>628</v>
      </c>
      <c r="C88" s="18">
        <v>890</v>
      </c>
      <c r="D88" s="21">
        <f t="shared" ref="D88:D90" si="14">C88*0.85</f>
        <v>756.5</v>
      </c>
    </row>
    <row r="89" spans="1:5" s="17" customFormat="1">
      <c r="A89" s="17" t="s">
        <v>629</v>
      </c>
      <c r="B89" s="17" t="s">
        <v>630</v>
      </c>
      <c r="C89" s="18">
        <v>3560</v>
      </c>
      <c r="D89" s="21">
        <f t="shared" si="14"/>
        <v>3026</v>
      </c>
    </row>
    <row r="90" spans="1:5" s="17" customFormat="1">
      <c r="A90" s="17" t="s">
        <v>631</v>
      </c>
      <c r="B90" s="17" t="s">
        <v>632</v>
      </c>
      <c r="C90" s="18">
        <v>6675</v>
      </c>
      <c r="D90" s="21">
        <f t="shared" si="14"/>
        <v>5673.75</v>
      </c>
    </row>
    <row r="91" spans="1:5">
      <c r="A91" s="17"/>
      <c r="B91" s="17"/>
      <c r="C91" s="18"/>
      <c r="D91" s="73"/>
    </row>
    <row r="92" spans="1:5">
      <c r="A92" s="52"/>
      <c r="B92" s="13" t="s">
        <v>120</v>
      </c>
      <c r="C92" s="14"/>
      <c r="D92" s="15"/>
      <c r="E92" s="8"/>
    </row>
    <row r="93" spans="1:5" s="17" customFormat="1">
      <c r="A93" s="17" t="s">
        <v>633</v>
      </c>
      <c r="B93" s="17" t="s">
        <v>634</v>
      </c>
      <c r="C93" s="18">
        <v>470</v>
      </c>
      <c r="D93" s="21">
        <f t="shared" ref="D93:D95" si="15">C93*0.85</f>
        <v>399.5</v>
      </c>
    </row>
    <row r="94" spans="1:5" s="17" customFormat="1">
      <c r="A94" s="17" t="s">
        <v>635</v>
      </c>
      <c r="B94" s="17" t="s">
        <v>636</v>
      </c>
      <c r="C94" s="18">
        <v>2350</v>
      </c>
      <c r="D94" s="21">
        <f t="shared" si="15"/>
        <v>1997.5</v>
      </c>
    </row>
    <row r="95" spans="1:5" s="17" customFormat="1">
      <c r="A95" s="17" t="s">
        <v>637</v>
      </c>
      <c r="B95" s="17" t="s">
        <v>638</v>
      </c>
      <c r="C95" s="18">
        <v>4700</v>
      </c>
      <c r="D95" s="21">
        <f t="shared" si="15"/>
        <v>3995</v>
      </c>
    </row>
    <row r="96" spans="1:5">
      <c r="A96" s="17"/>
      <c r="B96" s="17"/>
      <c r="C96" s="18"/>
      <c r="D96" s="73"/>
    </row>
    <row r="97" spans="1:5">
      <c r="A97" s="52"/>
      <c r="B97" s="13" t="s">
        <v>531</v>
      </c>
      <c r="C97" s="14"/>
      <c r="D97" s="15"/>
      <c r="E97" s="8"/>
    </row>
    <row r="98" spans="1:5" s="17" customFormat="1">
      <c r="A98" s="17" t="s">
        <v>639</v>
      </c>
      <c r="B98" s="17" t="s">
        <v>640</v>
      </c>
      <c r="C98" s="18">
        <v>670</v>
      </c>
      <c r="D98" s="21">
        <f t="shared" ref="D98:D100" si="16">C98*0.85</f>
        <v>569.5</v>
      </c>
    </row>
    <row r="99" spans="1:5" s="17" customFormat="1">
      <c r="A99" s="17" t="s">
        <v>641</v>
      </c>
      <c r="B99" s="17" t="s">
        <v>642</v>
      </c>
      <c r="C99" s="18">
        <v>3100</v>
      </c>
      <c r="D99" s="21">
        <f t="shared" si="16"/>
        <v>2635</v>
      </c>
    </row>
    <row r="100" spans="1:5" s="17" customFormat="1">
      <c r="A100" s="17" t="s">
        <v>643</v>
      </c>
      <c r="B100" s="17" t="s">
        <v>644</v>
      </c>
      <c r="C100" s="18">
        <v>5900</v>
      </c>
      <c r="D100" s="21">
        <f t="shared" si="16"/>
        <v>5015</v>
      </c>
    </row>
    <row r="101" spans="1:5" ht="15" thickBot="1">
      <c r="A101" s="64"/>
      <c r="B101" s="64"/>
      <c r="C101" s="64"/>
      <c r="D101" s="65"/>
    </row>
  </sheetData>
  <mergeCells count="1">
    <mergeCell ref="A2:D2"/>
  </mergeCells>
  <conditionalFormatting sqref="B19 B14">
    <cfRule type="duplicateValues" dxfId="43" priority="109"/>
  </conditionalFormatting>
  <conditionalFormatting sqref="B26">
    <cfRule type="duplicateValues" dxfId="42" priority="13"/>
  </conditionalFormatting>
  <conditionalFormatting sqref="B31">
    <cfRule type="duplicateValues" dxfId="41" priority="110"/>
  </conditionalFormatting>
  <conditionalFormatting sqref="B37">
    <cfRule type="duplicateValues" dxfId="40" priority="12"/>
  </conditionalFormatting>
  <conditionalFormatting sqref="B43">
    <cfRule type="duplicateValues" dxfId="39" priority="11"/>
  </conditionalFormatting>
  <conditionalFormatting sqref="B59 B55 B51">
    <cfRule type="duplicateValues" dxfId="38" priority="10"/>
  </conditionalFormatting>
  <conditionalFormatting sqref="B68 B64">
    <cfRule type="duplicateValues" dxfId="37" priority="116"/>
  </conditionalFormatting>
  <conditionalFormatting sqref="B77">
    <cfRule type="duplicateValues" dxfId="36" priority="7"/>
  </conditionalFormatting>
  <conditionalFormatting sqref="B83">
    <cfRule type="duplicateValues" dxfId="35" priority="1"/>
  </conditionalFormatting>
  <conditionalFormatting sqref="B87">
    <cfRule type="duplicateValues" dxfId="34" priority="118"/>
  </conditionalFormatting>
  <conditionalFormatting sqref="B91">
    <cfRule type="duplicateValues" dxfId="33" priority="4"/>
  </conditionalFormatting>
  <conditionalFormatting sqref="B96">
    <cfRule type="duplicateValues" dxfId="32" priority="3"/>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44C60-A78E-442F-85FC-2352E4C13ED2}">
  <dimension ref="A1:G87"/>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73.34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78"/>
      <c r="B4" s="79" t="s">
        <v>645</v>
      </c>
      <c r="C4" s="80"/>
      <c r="D4" s="81">
        <v>3.5000000000000003E-2</v>
      </c>
      <c r="E4" s="8"/>
    </row>
    <row r="5" spans="1:5">
      <c r="A5" s="12"/>
      <c r="B5" s="13" t="s">
        <v>61</v>
      </c>
      <c r="C5" s="14"/>
      <c r="D5" s="15"/>
      <c r="E5" s="8"/>
    </row>
    <row r="6" spans="1:5">
      <c r="A6" s="120" t="s">
        <v>646</v>
      </c>
      <c r="B6" s="120" t="s">
        <v>647</v>
      </c>
      <c r="C6" s="121">
        <v>779</v>
      </c>
      <c r="D6" s="21">
        <f>C6*0.965</f>
        <v>751.73500000000001</v>
      </c>
    </row>
    <row r="7" spans="1:5">
      <c r="A7" s="120" t="s">
        <v>648</v>
      </c>
      <c r="B7" s="120" t="s">
        <v>649</v>
      </c>
      <c r="C7" s="121">
        <v>623</v>
      </c>
      <c r="D7" s="21">
        <f t="shared" ref="D7:D8" si="0">C7*0.965</f>
        <v>601.19499999999994</v>
      </c>
    </row>
    <row r="8" spans="1:5">
      <c r="A8" s="120" t="s">
        <v>650</v>
      </c>
      <c r="B8" s="120" t="s">
        <v>651</v>
      </c>
      <c r="C8" s="121">
        <v>467</v>
      </c>
      <c r="D8" s="21">
        <f t="shared" si="0"/>
        <v>450.65499999999997</v>
      </c>
    </row>
    <row r="9" spans="1:5">
      <c r="A9" s="93"/>
      <c r="B9" s="91"/>
      <c r="C9" s="92"/>
      <c r="D9" s="21"/>
    </row>
    <row r="10" spans="1:5" ht="30" customHeight="1">
      <c r="A10" s="78"/>
      <c r="B10" s="79" t="s">
        <v>652</v>
      </c>
      <c r="C10" s="80"/>
      <c r="D10" s="81">
        <v>3.5000000000000003E-2</v>
      </c>
      <c r="E10" s="8"/>
    </row>
    <row r="11" spans="1:5">
      <c r="A11" s="12"/>
      <c r="B11" s="13" t="s">
        <v>61</v>
      </c>
      <c r="C11" s="14"/>
      <c r="D11" s="15"/>
      <c r="E11" s="8"/>
    </row>
    <row r="12" spans="1:5">
      <c r="A12" s="175" t="s">
        <v>653</v>
      </c>
      <c r="B12" s="120" t="s">
        <v>654</v>
      </c>
      <c r="C12" s="121">
        <v>599</v>
      </c>
      <c r="D12" s="21">
        <f t="shared" ref="D12:D14" si="1">C12*0.965</f>
        <v>578.03499999999997</v>
      </c>
    </row>
    <row r="13" spans="1:5">
      <c r="A13" s="120" t="s">
        <v>655</v>
      </c>
      <c r="B13" s="120" t="s">
        <v>656</v>
      </c>
      <c r="C13" s="121">
        <v>479</v>
      </c>
      <c r="D13" s="21">
        <f t="shared" si="1"/>
        <v>462.23499999999996</v>
      </c>
    </row>
    <row r="14" spans="1:5">
      <c r="A14" s="120" t="s">
        <v>657</v>
      </c>
      <c r="B14" s="120" t="s">
        <v>658</v>
      </c>
      <c r="C14" s="121">
        <v>359</v>
      </c>
      <c r="D14" s="21">
        <f t="shared" si="1"/>
        <v>346.435</v>
      </c>
    </row>
    <row r="15" spans="1:5">
      <c r="A15" s="93"/>
      <c r="B15" s="91"/>
      <c r="C15" s="92"/>
      <c r="D15" s="21"/>
    </row>
    <row r="16" spans="1:5" ht="30" customHeight="1">
      <c r="A16" s="78"/>
      <c r="B16" s="79" t="s">
        <v>659</v>
      </c>
      <c r="C16" s="80"/>
      <c r="D16" s="81">
        <v>3.5000000000000003E-2</v>
      </c>
      <c r="E16" s="8"/>
    </row>
    <row r="17" spans="1:7">
      <c r="A17" s="12"/>
      <c r="B17" s="13" t="s">
        <v>61</v>
      </c>
      <c r="C17" s="14"/>
      <c r="D17" s="15"/>
      <c r="E17" s="8"/>
    </row>
    <row r="18" spans="1:7">
      <c r="A18" s="120" t="s">
        <v>660</v>
      </c>
      <c r="B18" s="120" t="s">
        <v>661</v>
      </c>
      <c r="C18" s="121">
        <v>249</v>
      </c>
      <c r="D18" s="21">
        <f t="shared" ref="D18:D20" si="2">C18*0.965</f>
        <v>240.285</v>
      </c>
    </row>
    <row r="19" spans="1:7">
      <c r="A19" s="120" t="s">
        <v>662</v>
      </c>
      <c r="B19" s="120" t="s">
        <v>663</v>
      </c>
      <c r="C19" s="121">
        <v>199</v>
      </c>
      <c r="D19" s="21">
        <f t="shared" si="2"/>
        <v>192.035</v>
      </c>
    </row>
    <row r="20" spans="1:7">
      <c r="A20" s="120" t="s">
        <v>664</v>
      </c>
      <c r="B20" s="120" t="s">
        <v>665</v>
      </c>
      <c r="C20" s="121">
        <v>149</v>
      </c>
      <c r="D20" s="21">
        <f t="shared" si="2"/>
        <v>143.785</v>
      </c>
    </row>
    <row r="21" spans="1:7">
      <c r="A21" s="93"/>
      <c r="B21" s="91"/>
      <c r="C21" s="92"/>
      <c r="D21" s="21"/>
    </row>
    <row r="22" spans="1:7" ht="30" customHeight="1">
      <c r="A22" s="78"/>
      <c r="B22" s="79" t="s">
        <v>666</v>
      </c>
      <c r="C22" s="80"/>
      <c r="D22" s="81">
        <v>3.5000000000000003E-2</v>
      </c>
      <c r="E22" s="8"/>
    </row>
    <row r="23" spans="1:7">
      <c r="A23" s="12"/>
      <c r="B23" s="13" t="s">
        <v>61</v>
      </c>
      <c r="C23" s="14"/>
      <c r="D23" s="15"/>
      <c r="E23" s="8"/>
    </row>
    <row r="24" spans="1:7">
      <c r="A24" s="175" t="s">
        <v>667</v>
      </c>
      <c r="B24" s="120" t="s">
        <v>668</v>
      </c>
      <c r="C24" s="121">
        <v>249</v>
      </c>
      <c r="D24" s="21">
        <f t="shared" ref="D24:D26" si="3">C24*0.965</f>
        <v>240.285</v>
      </c>
    </row>
    <row r="25" spans="1:7">
      <c r="A25" s="120" t="s">
        <v>669</v>
      </c>
      <c r="B25" s="120" t="s">
        <v>670</v>
      </c>
      <c r="C25" s="121">
        <v>199</v>
      </c>
      <c r="D25" s="21">
        <f t="shared" si="3"/>
        <v>192.035</v>
      </c>
    </row>
    <row r="26" spans="1:7">
      <c r="A26" s="120" t="s">
        <v>671</v>
      </c>
      <c r="B26" s="120" t="s">
        <v>672</v>
      </c>
      <c r="C26" s="121">
        <v>149</v>
      </c>
      <c r="D26" s="21">
        <f t="shared" si="3"/>
        <v>143.785</v>
      </c>
    </row>
    <row r="27" spans="1:7">
      <c r="A27" s="93"/>
      <c r="B27" s="91"/>
      <c r="C27" s="77"/>
      <c r="D27" s="21"/>
    </row>
    <row r="28" spans="1:7" ht="30" customHeight="1">
      <c r="A28" s="78"/>
      <c r="B28" s="79" t="s">
        <v>673</v>
      </c>
      <c r="C28" s="80"/>
      <c r="D28" s="81">
        <v>3.5000000000000003E-2</v>
      </c>
      <c r="E28" s="8"/>
    </row>
    <row r="29" spans="1:7">
      <c r="A29" s="12"/>
      <c r="B29" s="13" t="s">
        <v>61</v>
      </c>
      <c r="C29" s="14"/>
      <c r="D29" s="15"/>
      <c r="E29" s="8"/>
    </row>
    <row r="30" spans="1:7">
      <c r="A30" s="120" t="s">
        <v>674</v>
      </c>
      <c r="B30" s="120" t="s">
        <v>675</v>
      </c>
      <c r="C30" s="121">
        <v>159</v>
      </c>
      <c r="D30" s="21">
        <f t="shared" ref="D30:D32" si="4">C30*0.965</f>
        <v>153.435</v>
      </c>
      <c r="G30" s="17"/>
    </row>
    <row r="31" spans="1:7">
      <c r="A31" s="120" t="s">
        <v>676</v>
      </c>
      <c r="B31" s="120" t="s">
        <v>677</v>
      </c>
      <c r="C31" s="121">
        <v>127</v>
      </c>
      <c r="D31" s="21">
        <f t="shared" si="4"/>
        <v>122.55499999999999</v>
      </c>
      <c r="G31" s="17"/>
    </row>
    <row r="32" spans="1:7">
      <c r="A32" s="120" t="s">
        <v>678</v>
      </c>
      <c r="B32" s="120" t="s">
        <v>679</v>
      </c>
      <c r="C32" s="121">
        <v>95</v>
      </c>
      <c r="D32" s="21">
        <f t="shared" si="4"/>
        <v>91.674999999999997</v>
      </c>
      <c r="G32" s="17"/>
    </row>
    <row r="33" spans="1:7">
      <c r="A33" s="93"/>
      <c r="B33" s="91"/>
      <c r="C33" s="77"/>
      <c r="D33" s="21"/>
    </row>
    <row r="34" spans="1:7" ht="30" customHeight="1">
      <c r="A34" s="78"/>
      <c r="B34" s="79" t="s">
        <v>680</v>
      </c>
      <c r="C34" s="80"/>
      <c r="D34" s="81">
        <v>3.5000000000000003E-2</v>
      </c>
      <c r="E34" s="8"/>
    </row>
    <row r="35" spans="1:7">
      <c r="A35" s="12"/>
      <c r="B35" s="13" t="s">
        <v>61</v>
      </c>
      <c r="C35" s="14"/>
      <c r="D35" s="15"/>
      <c r="E35" s="8"/>
    </row>
    <row r="36" spans="1:7">
      <c r="A36" s="120" t="s">
        <v>681</v>
      </c>
      <c r="B36" s="120" t="s">
        <v>682</v>
      </c>
      <c r="C36" s="121">
        <v>229</v>
      </c>
      <c r="D36" s="21">
        <f t="shared" ref="D36:D38" si="5">C36*0.965</f>
        <v>220.98499999999999</v>
      </c>
    </row>
    <row r="37" spans="1:7">
      <c r="A37" s="120" t="s">
        <v>683</v>
      </c>
      <c r="B37" s="120" t="s">
        <v>684</v>
      </c>
      <c r="C37" s="121">
        <v>183</v>
      </c>
      <c r="D37" s="21">
        <f t="shared" si="5"/>
        <v>176.595</v>
      </c>
    </row>
    <row r="38" spans="1:7">
      <c r="A38" s="120" t="s">
        <v>685</v>
      </c>
      <c r="B38" s="120" t="s">
        <v>686</v>
      </c>
      <c r="C38" s="121">
        <v>137</v>
      </c>
      <c r="D38" s="21">
        <f t="shared" si="5"/>
        <v>132.20499999999998</v>
      </c>
    </row>
    <row r="39" spans="1:7">
      <c r="A39" s="93"/>
      <c r="B39" s="91"/>
      <c r="C39" s="77"/>
      <c r="D39" s="21"/>
    </row>
    <row r="40" spans="1:7" ht="30" customHeight="1">
      <c r="A40" s="78"/>
      <c r="B40" s="79" t="s">
        <v>687</v>
      </c>
      <c r="C40" s="80"/>
      <c r="D40" s="81">
        <v>3.5000000000000003E-2</v>
      </c>
      <c r="E40" s="8"/>
    </row>
    <row r="41" spans="1:7">
      <c r="A41" s="12"/>
      <c r="B41" s="13" t="s">
        <v>61</v>
      </c>
      <c r="C41" s="14"/>
      <c r="D41" s="15"/>
      <c r="E41" s="8"/>
    </row>
    <row r="42" spans="1:7">
      <c r="A42" s="120" t="s">
        <v>688</v>
      </c>
      <c r="B42" s="120" t="s">
        <v>689</v>
      </c>
      <c r="C42" s="121">
        <v>199</v>
      </c>
      <c r="D42" s="21">
        <f t="shared" ref="D42:D44" si="6">C42*0.965</f>
        <v>192.035</v>
      </c>
      <c r="F42" s="17"/>
      <c r="G42" s="17"/>
    </row>
    <row r="43" spans="1:7">
      <c r="A43" s="120" t="s">
        <v>690</v>
      </c>
      <c r="B43" s="120" t="s">
        <v>691</v>
      </c>
      <c r="C43" s="121">
        <v>159</v>
      </c>
      <c r="D43" s="21">
        <f t="shared" si="6"/>
        <v>153.435</v>
      </c>
      <c r="F43" s="17"/>
      <c r="G43" s="17"/>
    </row>
    <row r="44" spans="1:7">
      <c r="A44" s="120" t="s">
        <v>692</v>
      </c>
      <c r="B44" s="120" t="s">
        <v>693</v>
      </c>
      <c r="C44" s="121">
        <v>119</v>
      </c>
      <c r="D44" s="21">
        <f t="shared" si="6"/>
        <v>114.83499999999999</v>
      </c>
      <c r="F44" s="17"/>
      <c r="G44" s="17"/>
    </row>
    <row r="45" spans="1:7">
      <c r="A45" s="93"/>
      <c r="B45" s="91"/>
      <c r="C45" s="77"/>
      <c r="D45" s="21"/>
    </row>
    <row r="46" spans="1:7" ht="30" customHeight="1">
      <c r="A46" s="78"/>
      <c r="B46" s="79" t="s">
        <v>694</v>
      </c>
      <c r="C46" s="80"/>
      <c r="D46" s="81">
        <v>3.5000000000000003E-2</v>
      </c>
      <c r="E46" s="8"/>
    </row>
    <row r="47" spans="1:7">
      <c r="A47" s="12"/>
      <c r="B47" s="13" t="s">
        <v>61</v>
      </c>
      <c r="C47" s="14"/>
      <c r="D47" s="15"/>
      <c r="E47" s="8"/>
    </row>
    <row r="48" spans="1:7">
      <c r="A48" s="120" t="s">
        <v>695</v>
      </c>
      <c r="B48" s="120" t="s">
        <v>696</v>
      </c>
      <c r="C48" s="121">
        <v>229</v>
      </c>
      <c r="D48" s="21">
        <f t="shared" ref="D48:D50" si="7">C48*0.965</f>
        <v>220.98499999999999</v>
      </c>
      <c r="F48" s="17"/>
    </row>
    <row r="49" spans="1:7">
      <c r="A49" s="120" t="s">
        <v>697</v>
      </c>
      <c r="B49" s="120" t="s">
        <v>698</v>
      </c>
      <c r="C49" s="121">
        <v>183</v>
      </c>
      <c r="D49" s="21">
        <f t="shared" si="7"/>
        <v>176.595</v>
      </c>
      <c r="F49" s="17"/>
    </row>
    <row r="50" spans="1:7">
      <c r="A50" s="120" t="s">
        <v>699</v>
      </c>
      <c r="B50" s="120" t="s">
        <v>700</v>
      </c>
      <c r="C50" s="121">
        <v>137</v>
      </c>
      <c r="D50" s="21">
        <f t="shared" si="7"/>
        <v>132.20499999999998</v>
      </c>
      <c r="F50" s="17"/>
    </row>
    <row r="51" spans="1:7">
      <c r="A51" s="93"/>
      <c r="B51" s="91"/>
      <c r="C51" s="77"/>
      <c r="D51" s="21"/>
    </row>
    <row r="52" spans="1:7" ht="30" customHeight="1">
      <c r="A52" s="78"/>
      <c r="B52" s="79" t="s">
        <v>701</v>
      </c>
      <c r="C52" s="80"/>
      <c r="D52" s="81">
        <v>3.5000000000000003E-2</v>
      </c>
      <c r="E52" s="8"/>
    </row>
    <row r="53" spans="1:7">
      <c r="A53" s="12"/>
      <c r="B53" s="13" t="s">
        <v>61</v>
      </c>
      <c r="C53" s="14"/>
      <c r="D53" s="15"/>
      <c r="E53" s="8"/>
    </row>
    <row r="54" spans="1:7">
      <c r="A54" s="120" t="s">
        <v>702</v>
      </c>
      <c r="B54" s="120" t="s">
        <v>703</v>
      </c>
      <c r="C54" s="121">
        <v>229</v>
      </c>
      <c r="D54" s="21">
        <f t="shared" ref="D54:D56" si="8">C54*0.965</f>
        <v>220.98499999999999</v>
      </c>
      <c r="F54" s="17"/>
      <c r="G54" s="17"/>
    </row>
    <row r="55" spans="1:7">
      <c r="A55" s="120" t="s">
        <v>704</v>
      </c>
      <c r="B55" s="120" t="s">
        <v>705</v>
      </c>
      <c r="C55" s="121">
        <v>183</v>
      </c>
      <c r="D55" s="21">
        <f t="shared" si="8"/>
        <v>176.595</v>
      </c>
      <c r="F55" s="17"/>
      <c r="G55" s="17"/>
    </row>
    <row r="56" spans="1:7">
      <c r="A56" s="120" t="s">
        <v>706</v>
      </c>
      <c r="B56" s="120" t="s">
        <v>707</v>
      </c>
      <c r="C56" s="121">
        <v>137</v>
      </c>
      <c r="D56" s="21">
        <f t="shared" si="8"/>
        <v>132.20499999999998</v>
      </c>
      <c r="F56" s="17"/>
      <c r="G56" s="17"/>
    </row>
    <row r="57" spans="1:7">
      <c r="A57" s="93"/>
      <c r="B57" s="91"/>
      <c r="C57" s="77"/>
      <c r="D57" s="21"/>
    </row>
    <row r="58" spans="1:7" ht="30" customHeight="1">
      <c r="A58" s="78"/>
      <c r="B58" s="79" t="s">
        <v>708</v>
      </c>
      <c r="C58" s="80"/>
      <c r="D58" s="81">
        <v>3.5000000000000003E-2</v>
      </c>
      <c r="E58" s="8"/>
    </row>
    <row r="59" spans="1:7">
      <c r="A59" s="12"/>
      <c r="B59" s="13" t="s">
        <v>61</v>
      </c>
      <c r="C59" s="14"/>
      <c r="D59" s="15"/>
      <c r="E59" s="8"/>
    </row>
    <row r="60" spans="1:7">
      <c r="A60" s="120" t="s">
        <v>709</v>
      </c>
      <c r="B60" s="120" t="s">
        <v>710</v>
      </c>
      <c r="C60" s="121">
        <v>469</v>
      </c>
      <c r="D60" s="21">
        <f t="shared" ref="D60:D62" si="9">C60*0.965</f>
        <v>452.58499999999998</v>
      </c>
      <c r="F60" s="17"/>
      <c r="G60" s="17"/>
    </row>
    <row r="61" spans="1:7">
      <c r="A61" s="120" t="s">
        <v>711</v>
      </c>
      <c r="B61" s="120" t="s">
        <v>712</v>
      </c>
      <c r="C61" s="121">
        <v>375</v>
      </c>
      <c r="D61" s="21">
        <f t="shared" si="9"/>
        <v>361.875</v>
      </c>
      <c r="F61" s="17"/>
      <c r="G61" s="17"/>
    </row>
    <row r="62" spans="1:7">
      <c r="A62" s="120" t="s">
        <v>713</v>
      </c>
      <c r="B62" s="120" t="s">
        <v>714</v>
      </c>
      <c r="C62" s="121">
        <v>281</v>
      </c>
      <c r="D62" s="21">
        <f t="shared" si="9"/>
        <v>271.16499999999996</v>
      </c>
      <c r="F62" s="17"/>
      <c r="G62" s="17"/>
    </row>
    <row r="63" spans="1:7">
      <c r="A63" s="93"/>
      <c r="B63" s="91"/>
      <c r="C63" s="77"/>
      <c r="D63" s="21"/>
    </row>
    <row r="64" spans="1:7" ht="30" customHeight="1">
      <c r="A64" s="78"/>
      <c r="B64" s="79" t="s">
        <v>715</v>
      </c>
      <c r="C64" s="80"/>
      <c r="D64" s="81">
        <v>3.5000000000000003E-2</v>
      </c>
      <c r="E64" s="8"/>
    </row>
    <row r="65" spans="1:7">
      <c r="A65" s="12"/>
      <c r="B65" s="13" t="s">
        <v>61</v>
      </c>
      <c r="C65" s="14"/>
      <c r="D65" s="15"/>
      <c r="E65" s="8"/>
    </row>
    <row r="66" spans="1:7">
      <c r="A66" s="120" t="s">
        <v>716</v>
      </c>
      <c r="B66" s="120" t="s">
        <v>717</v>
      </c>
      <c r="C66" s="121">
        <v>349</v>
      </c>
      <c r="D66" s="21">
        <f t="shared" ref="D66:D68" si="10">C66*0.965</f>
        <v>336.78499999999997</v>
      </c>
      <c r="F66" s="17"/>
      <c r="G66" s="17"/>
    </row>
    <row r="67" spans="1:7">
      <c r="A67" s="120" t="s">
        <v>718</v>
      </c>
      <c r="B67" s="120" t="s">
        <v>719</v>
      </c>
      <c r="C67" s="121">
        <v>279</v>
      </c>
      <c r="D67" s="21">
        <f t="shared" si="10"/>
        <v>269.23500000000001</v>
      </c>
      <c r="F67" s="17"/>
      <c r="G67" s="17"/>
    </row>
    <row r="68" spans="1:7">
      <c r="A68" s="120" t="s">
        <v>720</v>
      </c>
      <c r="B68" s="120" t="s">
        <v>721</v>
      </c>
      <c r="C68" s="121">
        <v>209</v>
      </c>
      <c r="D68" s="21">
        <f t="shared" si="10"/>
        <v>201.685</v>
      </c>
      <c r="F68" s="17"/>
      <c r="G68" s="17"/>
    </row>
    <row r="69" spans="1:7">
      <c r="A69" s="93"/>
      <c r="B69" s="91"/>
      <c r="C69" s="77"/>
      <c r="D69" s="21"/>
    </row>
    <row r="70" spans="1:7" ht="30" customHeight="1">
      <c r="A70" s="78"/>
      <c r="B70" s="79" t="s">
        <v>722</v>
      </c>
      <c r="C70" s="80"/>
      <c r="D70" s="81">
        <v>3.5000000000000003E-2</v>
      </c>
      <c r="E70" s="8"/>
    </row>
    <row r="71" spans="1:7">
      <c r="A71" s="12"/>
      <c r="B71" s="13" t="s">
        <v>61</v>
      </c>
      <c r="C71" s="14"/>
      <c r="D71" s="15"/>
      <c r="E71" s="8"/>
    </row>
    <row r="72" spans="1:7">
      <c r="A72" s="120" t="s">
        <v>723</v>
      </c>
      <c r="B72" s="120" t="s">
        <v>724</v>
      </c>
      <c r="C72" s="121">
        <v>419</v>
      </c>
      <c r="D72" s="21">
        <f t="shared" ref="D72:D74" si="11">C72*0.965</f>
        <v>404.33499999999998</v>
      </c>
      <c r="F72" s="17"/>
      <c r="G72" s="17"/>
    </row>
    <row r="73" spans="1:7">
      <c r="A73" s="120" t="s">
        <v>725</v>
      </c>
      <c r="B73" s="120" t="s">
        <v>726</v>
      </c>
      <c r="C73" s="121">
        <v>335</v>
      </c>
      <c r="D73" s="21">
        <f t="shared" si="11"/>
        <v>323.27499999999998</v>
      </c>
      <c r="F73" s="17"/>
      <c r="G73" s="17"/>
    </row>
    <row r="74" spans="1:7">
      <c r="A74" s="120" t="s">
        <v>727</v>
      </c>
      <c r="B74" s="120" t="s">
        <v>728</v>
      </c>
      <c r="C74" s="121">
        <v>251</v>
      </c>
      <c r="D74" s="21">
        <f t="shared" si="11"/>
        <v>242.215</v>
      </c>
      <c r="F74" s="17"/>
      <c r="G74" s="17"/>
    </row>
    <row r="75" spans="1:7">
      <c r="A75" s="93"/>
      <c r="B75" s="91"/>
      <c r="C75" s="77"/>
      <c r="D75" s="21"/>
    </row>
    <row r="76" spans="1:7" ht="30" customHeight="1">
      <c r="A76" s="78"/>
      <c r="B76" s="79" t="s">
        <v>729</v>
      </c>
      <c r="C76" s="80"/>
      <c r="D76" s="81">
        <v>3.5000000000000003E-2</v>
      </c>
      <c r="E76" s="8"/>
    </row>
    <row r="77" spans="1:7">
      <c r="A77" s="12"/>
      <c r="B77" s="13" t="s">
        <v>110</v>
      </c>
      <c r="C77" s="14"/>
      <c r="D77" s="15"/>
      <c r="E77" s="8"/>
    </row>
    <row r="78" spans="1:7">
      <c r="A78" s="41" t="s">
        <v>730</v>
      </c>
      <c r="B78" s="41" t="s">
        <v>731</v>
      </c>
      <c r="C78" s="122">
        <v>359</v>
      </c>
      <c r="D78" s="21">
        <f t="shared" ref="D78:D79" si="12">C78*0.965</f>
        <v>346.435</v>
      </c>
      <c r="G78" s="17"/>
    </row>
    <row r="79" spans="1:7">
      <c r="A79" s="41" t="s">
        <v>732</v>
      </c>
      <c r="B79" s="41" t="s">
        <v>733</v>
      </c>
      <c r="C79" s="122">
        <v>2399</v>
      </c>
      <c r="D79" s="21">
        <f t="shared" si="12"/>
        <v>2315.0349999999999</v>
      </c>
      <c r="G79" s="160"/>
    </row>
    <row r="80" spans="1:7">
      <c r="A80" s="41"/>
      <c r="B80" s="41"/>
      <c r="C80" s="122"/>
      <c r="D80" s="21"/>
    </row>
    <row r="81" spans="1:5" ht="30" customHeight="1">
      <c r="A81" s="78"/>
      <c r="B81" s="79" t="s">
        <v>734</v>
      </c>
      <c r="C81" s="80"/>
      <c r="D81" s="81">
        <v>3.5000000000000003E-2</v>
      </c>
      <c r="E81" s="8"/>
    </row>
    <row r="82" spans="1:5">
      <c r="A82" s="12"/>
      <c r="B82" s="13" t="s">
        <v>110</v>
      </c>
      <c r="C82" s="14"/>
      <c r="D82" s="15"/>
      <c r="E82" s="8"/>
    </row>
    <row r="83" spans="1:5">
      <c r="A83" s="120" t="s">
        <v>735</v>
      </c>
      <c r="B83" s="120" t="s">
        <v>736</v>
      </c>
      <c r="C83" s="121">
        <v>600</v>
      </c>
      <c r="D83" s="21">
        <f t="shared" ref="D83:D86" si="13">C83*0.965</f>
        <v>579</v>
      </c>
    </row>
    <row r="84" spans="1:5">
      <c r="A84" s="120" t="s">
        <v>737</v>
      </c>
      <c r="B84" s="120" t="s">
        <v>738</v>
      </c>
      <c r="C84" s="121">
        <v>1100</v>
      </c>
      <c r="D84" s="21">
        <f t="shared" si="13"/>
        <v>1061.5</v>
      </c>
    </row>
    <row r="85" spans="1:5">
      <c r="A85" s="120" t="s">
        <v>739</v>
      </c>
      <c r="B85" s="120" t="s">
        <v>740</v>
      </c>
      <c r="C85" s="121">
        <v>2000</v>
      </c>
      <c r="D85" s="21">
        <f t="shared" si="13"/>
        <v>1930</v>
      </c>
    </row>
    <row r="86" spans="1:5">
      <c r="A86" s="120" t="s">
        <v>741</v>
      </c>
      <c r="B86" s="120" t="s">
        <v>742</v>
      </c>
      <c r="C86" s="121">
        <v>4000</v>
      </c>
      <c r="D86" s="21">
        <f t="shared" si="13"/>
        <v>3860</v>
      </c>
    </row>
    <row r="87" spans="1:5" ht="15" thickBot="1">
      <c r="A87" s="64"/>
      <c r="B87" s="64"/>
      <c r="C87" s="64"/>
      <c r="D87" s="65"/>
    </row>
  </sheetData>
  <mergeCells count="1">
    <mergeCell ref="A2:D2"/>
  </mergeCells>
  <conditionalFormatting sqref="B6:B9 B12:B15">
    <cfRule type="duplicateValues" dxfId="31" priority="4"/>
  </conditionalFormatting>
  <conditionalFormatting sqref="B18:B21">
    <cfRule type="duplicateValues" dxfId="30" priority="3"/>
  </conditionalFormatting>
  <conditionalFormatting sqref="B83:B86 B25:B27 B30:B33 B36:B39 B42:B45 B48:B51 B54:B57 B60:B63 B66:B69 B72:B75 B78:B80">
    <cfRule type="duplicateValues" dxfId="29" priority="21"/>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9D71-C010-4B6C-9650-2729AF45343C}">
  <dimension ref="A1:E9"/>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168"/>
      <c r="B4" s="169" t="s">
        <v>942</v>
      </c>
      <c r="C4" s="170"/>
      <c r="D4" s="171">
        <v>0.1</v>
      </c>
      <c r="E4" s="8"/>
    </row>
    <row r="5" spans="1:5">
      <c r="A5" s="12"/>
      <c r="B5" s="13" t="s">
        <v>743</v>
      </c>
      <c r="C5" s="14"/>
      <c r="D5" s="15"/>
      <c r="E5" s="8"/>
    </row>
    <row r="6" spans="1:5">
      <c r="A6" s="117" t="s">
        <v>744</v>
      </c>
      <c r="B6" s="41" t="s">
        <v>745</v>
      </c>
      <c r="C6" s="121">
        <v>68.400000000000006</v>
      </c>
      <c r="D6" s="21">
        <f>C6*0.9</f>
        <v>61.560000000000009</v>
      </c>
    </row>
    <row r="7" spans="1:5">
      <c r="A7" s="117" t="s">
        <v>746</v>
      </c>
      <c r="B7" s="41" t="s">
        <v>747</v>
      </c>
      <c r="C7" s="121">
        <v>90</v>
      </c>
      <c r="D7" s="21">
        <f>C7*0.9</f>
        <v>81</v>
      </c>
    </row>
    <row r="8" spans="1:5">
      <c r="A8" s="117" t="s">
        <v>748</v>
      </c>
      <c r="B8" s="41" t="s">
        <v>749</v>
      </c>
      <c r="C8" s="121">
        <v>34.799999999999997</v>
      </c>
      <c r="D8" s="21">
        <f>C8*0.9</f>
        <v>31.319999999999997</v>
      </c>
    </row>
    <row r="9" spans="1:5" ht="15" thickBot="1">
      <c r="A9" s="64"/>
      <c r="B9" s="64"/>
      <c r="C9" s="64"/>
      <c r="D9" s="65"/>
    </row>
  </sheetData>
  <mergeCells count="1">
    <mergeCell ref="A2:D2"/>
  </mergeCells>
  <conditionalFormatting sqref="B6:B8">
    <cfRule type="duplicateValues" dxfId="28" priority="151"/>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FE91B-E22C-4BFD-9771-438DBD0D6FD7}">
  <dimension ref="A1:E34"/>
  <sheetViews>
    <sheetView zoomScale="90" zoomScaleNormal="90" workbookViewId="0"/>
  </sheetViews>
  <sheetFormatPr baseColWidth="10" defaultColWidth="11.44140625" defaultRowHeight="14.4"/>
  <cols>
    <col min="1" max="1" width="34.44140625" customWidth="1"/>
    <col min="2" max="2" width="112.44140625" bestFit="1"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9"/>
      <c r="B4" s="10" t="s">
        <v>938</v>
      </c>
      <c r="C4" s="11"/>
      <c r="D4" s="16">
        <v>0.15</v>
      </c>
      <c r="E4" s="8"/>
    </row>
    <row r="5" spans="1:5">
      <c r="A5" s="12"/>
      <c r="B5" s="13" t="s">
        <v>61</v>
      </c>
      <c r="C5" s="14"/>
      <c r="D5" s="15"/>
      <c r="E5" s="8"/>
    </row>
    <row r="6" spans="1:5">
      <c r="A6" s="17" t="s">
        <v>1312</v>
      </c>
      <c r="B6" s="17" t="s">
        <v>1257</v>
      </c>
      <c r="C6" s="18">
        <v>274.8</v>
      </c>
      <c r="D6" s="21">
        <f>C6*0.85</f>
        <v>233.58</v>
      </c>
    </row>
    <row r="7" spans="1:5">
      <c r="A7" s="17" t="s">
        <v>1249</v>
      </c>
      <c r="B7" s="17" t="s">
        <v>1250</v>
      </c>
      <c r="C7" s="18">
        <v>494.64</v>
      </c>
      <c r="D7" s="21">
        <v>420.44400000000002</v>
      </c>
    </row>
    <row r="8" spans="1:5">
      <c r="A8" s="17" t="s">
        <v>1251</v>
      </c>
      <c r="B8" s="17" t="s">
        <v>1252</v>
      </c>
      <c r="C8" s="18">
        <v>700.74</v>
      </c>
      <c r="D8" s="21">
        <v>595.62900000000002</v>
      </c>
    </row>
    <row r="9" spans="1:5">
      <c r="A9" s="17"/>
      <c r="B9" s="17"/>
      <c r="C9" s="18"/>
      <c r="D9" s="21"/>
    </row>
    <row r="10" spans="1:5">
      <c r="A10" s="17" t="s">
        <v>1313</v>
      </c>
      <c r="B10" s="17" t="s">
        <v>1256</v>
      </c>
      <c r="C10" s="18">
        <v>430.8</v>
      </c>
      <c r="D10" s="21">
        <f t="shared" ref="D10:D15" si="0">C10*0.85</f>
        <v>366.18</v>
      </c>
    </row>
    <row r="11" spans="1:5">
      <c r="A11" s="17" t="s">
        <v>1253</v>
      </c>
      <c r="B11" s="17" t="s">
        <v>1255</v>
      </c>
      <c r="C11" s="18">
        <v>775.44</v>
      </c>
      <c r="D11" s="21">
        <f t="shared" si="0"/>
        <v>659.12400000000002</v>
      </c>
    </row>
    <row r="12" spans="1:5">
      <c r="A12" s="17" t="s">
        <v>1254</v>
      </c>
      <c r="B12" s="17" t="s">
        <v>1258</v>
      </c>
      <c r="C12" s="18">
        <v>1098.54</v>
      </c>
      <c r="D12" s="21">
        <v>933.75900000000001</v>
      </c>
    </row>
    <row r="13" spans="1:5">
      <c r="A13" s="17"/>
      <c r="B13" s="17"/>
      <c r="C13" s="18"/>
      <c r="D13" s="21"/>
    </row>
    <row r="14" spans="1:5">
      <c r="A14" s="17" t="s">
        <v>1314</v>
      </c>
      <c r="B14" s="17" t="s">
        <v>1259</v>
      </c>
      <c r="C14" s="18">
        <v>958.8</v>
      </c>
      <c r="D14" s="21">
        <f t="shared" si="0"/>
        <v>814.9799999999999</v>
      </c>
    </row>
    <row r="15" spans="1:5">
      <c r="A15" s="17" t="s">
        <v>1260</v>
      </c>
      <c r="B15" s="17" t="s">
        <v>1262</v>
      </c>
      <c r="C15" s="18">
        <v>1725.84</v>
      </c>
      <c r="D15" s="21">
        <f t="shared" si="0"/>
        <v>1466.9639999999999</v>
      </c>
    </row>
    <row r="16" spans="1:5">
      <c r="A16" s="17" t="s">
        <v>1261</v>
      </c>
      <c r="B16" s="17" t="s">
        <v>1263</v>
      </c>
      <c r="C16" s="18">
        <v>2444.94</v>
      </c>
      <c r="D16" s="21">
        <v>2078.1990000000001</v>
      </c>
    </row>
    <row r="17" spans="1:5">
      <c r="A17" s="17"/>
      <c r="B17" s="17"/>
      <c r="C17" s="18"/>
      <c r="D17" s="21"/>
    </row>
    <row r="18" spans="1:5">
      <c r="A18" s="139"/>
      <c r="B18" s="17" t="s">
        <v>1264</v>
      </c>
      <c r="C18" s="72" t="s">
        <v>939</v>
      </c>
      <c r="D18" s="73" t="s">
        <v>939</v>
      </c>
    </row>
    <row r="19" spans="1:5">
      <c r="A19" s="139"/>
      <c r="B19" s="36"/>
      <c r="C19" s="72"/>
      <c r="D19" s="73"/>
    </row>
    <row r="20" spans="1:5">
      <c r="A20" s="12"/>
      <c r="B20" s="13" t="s">
        <v>936</v>
      </c>
      <c r="C20" s="14"/>
      <c r="D20" s="15"/>
      <c r="E20" s="8"/>
    </row>
    <row r="21" spans="1:5">
      <c r="A21" s="17" t="s">
        <v>1315</v>
      </c>
      <c r="B21" s="17" t="s">
        <v>1270</v>
      </c>
      <c r="C21" s="18">
        <v>358.8</v>
      </c>
      <c r="D21" s="21">
        <f t="shared" ref="D21:D25" si="1">C21*0.85</f>
        <v>304.98</v>
      </c>
      <c r="E21" s="8"/>
    </row>
    <row r="22" spans="1:5">
      <c r="A22" s="17" t="s">
        <v>1266</v>
      </c>
      <c r="B22" s="17" t="s">
        <v>1268</v>
      </c>
      <c r="C22" s="18">
        <v>645.84</v>
      </c>
      <c r="D22" s="21">
        <v>548.96400000000006</v>
      </c>
    </row>
    <row r="23" spans="1:5">
      <c r="A23" s="17" t="s">
        <v>1267</v>
      </c>
      <c r="B23" s="17" t="s">
        <v>1269</v>
      </c>
      <c r="C23" s="18">
        <v>914.94</v>
      </c>
      <c r="D23" s="21">
        <v>777.69899999999996</v>
      </c>
    </row>
    <row r="24" spans="1:5">
      <c r="A24" s="17"/>
      <c r="B24" s="17"/>
      <c r="C24" s="18"/>
      <c r="D24" s="21"/>
      <c r="E24" s="8"/>
    </row>
    <row r="25" spans="1:5">
      <c r="A25" s="17" t="s">
        <v>1316</v>
      </c>
      <c r="B25" s="17" t="s">
        <v>1275</v>
      </c>
      <c r="C25" s="18">
        <v>358.8</v>
      </c>
      <c r="D25" s="21">
        <f t="shared" si="1"/>
        <v>304.98</v>
      </c>
    </row>
    <row r="26" spans="1:5">
      <c r="A26" s="17" t="s">
        <v>1271</v>
      </c>
      <c r="B26" s="17" t="s">
        <v>1273</v>
      </c>
      <c r="C26" s="18">
        <v>645.84</v>
      </c>
      <c r="D26" s="21">
        <v>548.96400000000006</v>
      </c>
    </row>
    <row r="27" spans="1:5">
      <c r="A27" s="17" t="s">
        <v>1272</v>
      </c>
      <c r="B27" s="17" t="s">
        <v>1274</v>
      </c>
      <c r="C27" s="18">
        <v>914.94</v>
      </c>
      <c r="D27" s="21">
        <v>777.69899999999996</v>
      </c>
    </row>
    <row r="28" spans="1:5">
      <c r="A28" s="17"/>
      <c r="B28" s="17"/>
      <c r="C28" s="18"/>
      <c r="D28" s="21"/>
    </row>
    <row r="29" spans="1:5">
      <c r="A29" s="17" t="s">
        <v>1350</v>
      </c>
      <c r="B29" s="17" t="s">
        <v>1265</v>
      </c>
      <c r="C29" s="18">
        <v>717.6</v>
      </c>
      <c r="D29" s="21">
        <f t="shared" ref="D29:D33" si="2">C29*0.85</f>
        <v>609.96</v>
      </c>
    </row>
    <row r="30" spans="1:5">
      <c r="A30" s="17" t="s">
        <v>1351</v>
      </c>
      <c r="B30" s="17" t="s">
        <v>1276</v>
      </c>
      <c r="C30" s="18">
        <v>717.6</v>
      </c>
      <c r="D30" s="21">
        <f t="shared" si="2"/>
        <v>609.96</v>
      </c>
    </row>
    <row r="31" spans="1:5">
      <c r="A31" s="17"/>
      <c r="B31" s="17"/>
      <c r="C31" s="18"/>
      <c r="D31" s="21"/>
    </row>
    <row r="32" spans="1:5">
      <c r="A32" s="17" t="s">
        <v>1348</v>
      </c>
      <c r="B32" s="17" t="s">
        <v>1346</v>
      </c>
      <c r="C32" s="18">
        <v>499.8</v>
      </c>
      <c r="D32" s="21">
        <f t="shared" si="2"/>
        <v>424.83</v>
      </c>
    </row>
    <row r="33" spans="1:4">
      <c r="A33" s="17" t="s">
        <v>1349</v>
      </c>
      <c r="B33" s="17" t="s">
        <v>1347</v>
      </c>
      <c r="C33" s="18">
        <v>298.8</v>
      </c>
      <c r="D33" s="21">
        <f t="shared" si="2"/>
        <v>253.98</v>
      </c>
    </row>
    <row r="34" spans="1:4" ht="15" thickBot="1">
      <c r="A34" s="19"/>
      <c r="B34" s="19"/>
      <c r="C34" s="20"/>
      <c r="D34" s="22"/>
    </row>
  </sheetData>
  <mergeCells count="1">
    <mergeCell ref="A2:D2"/>
  </mergeCells>
  <conditionalFormatting sqref="B19:C19 C18">
    <cfRule type="duplicateValues" dxfId="64" priority="2"/>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3D84A-9770-4FF1-98A4-9D8A1599E55C}">
  <dimension ref="A1:IV47"/>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6" ht="65.099999999999994" customHeight="1" thickBot="1">
      <c r="A1" s="23"/>
      <c r="B1" s="24"/>
      <c r="C1" s="24"/>
      <c r="D1" s="25"/>
    </row>
    <row r="2" spans="1:6" ht="93.75" customHeight="1" thickBot="1">
      <c r="A2" s="202"/>
      <c r="B2" s="202"/>
      <c r="C2" s="202"/>
      <c r="D2" s="203"/>
    </row>
    <row r="3" spans="1:6">
      <c r="A3" s="3" t="s">
        <v>57</v>
      </c>
      <c r="B3" s="4" t="s">
        <v>58</v>
      </c>
      <c r="C3" s="5" t="s">
        <v>59</v>
      </c>
      <c r="D3" s="6" t="s">
        <v>60</v>
      </c>
      <c r="E3" s="7"/>
    </row>
    <row r="4" spans="1:6" ht="30" customHeight="1">
      <c r="A4" s="26"/>
      <c r="B4" s="27" t="s">
        <v>1207</v>
      </c>
      <c r="C4" s="28"/>
      <c r="D4" s="29">
        <v>7.0000000000000007E-2</v>
      </c>
      <c r="E4" s="8"/>
    </row>
    <row r="5" spans="1:6">
      <c r="A5" s="12"/>
      <c r="B5" s="13" t="s">
        <v>110</v>
      </c>
      <c r="C5" s="14"/>
      <c r="D5" s="15"/>
      <c r="E5" s="8"/>
    </row>
    <row r="6" spans="1:6">
      <c r="A6" s="123" t="s">
        <v>1197</v>
      </c>
      <c r="B6" s="71" t="s">
        <v>1196</v>
      </c>
      <c r="C6" s="72">
        <v>369</v>
      </c>
      <c r="D6" s="124">
        <f>C6*0.93</f>
        <v>343.17</v>
      </c>
    </row>
    <row r="7" spans="1:6">
      <c r="A7" s="75"/>
      <c r="B7" s="71"/>
      <c r="C7" s="72"/>
      <c r="D7" s="124"/>
    </row>
    <row r="8" spans="1:6">
      <c r="A8" s="123" t="s">
        <v>1198</v>
      </c>
      <c r="B8" s="71" t="s">
        <v>1199</v>
      </c>
      <c r="C8" s="72">
        <v>369</v>
      </c>
      <c r="D8" s="124">
        <f>C8*0.93</f>
        <v>343.17</v>
      </c>
    </row>
    <row r="9" spans="1:6">
      <c r="A9" s="75"/>
      <c r="B9" s="71"/>
      <c r="C9" s="72"/>
      <c r="D9" s="124"/>
    </row>
    <row r="10" spans="1:6">
      <c r="A10" s="12"/>
      <c r="B10" s="13" t="s">
        <v>61</v>
      </c>
      <c r="C10" s="14"/>
      <c r="D10" s="15"/>
    </row>
    <row r="11" spans="1:6">
      <c r="A11" s="123" t="s">
        <v>815</v>
      </c>
      <c r="B11" s="71" t="s">
        <v>816</v>
      </c>
      <c r="C11" s="72">
        <v>179</v>
      </c>
      <c r="D11" s="124">
        <f>C11*0.93</f>
        <v>166.47</v>
      </c>
    </row>
    <row r="12" spans="1:6">
      <c r="A12" s="75"/>
      <c r="B12" s="71"/>
      <c r="C12" s="72"/>
      <c r="D12" s="124"/>
    </row>
    <row r="13" spans="1:6" ht="30" customHeight="1">
      <c r="A13" s="26"/>
      <c r="B13" s="27" t="s">
        <v>1200</v>
      </c>
      <c r="C13" s="28"/>
      <c r="D13" s="29">
        <v>7.0000000000000007E-2</v>
      </c>
      <c r="E13" s="8"/>
      <c r="F13" s="125"/>
    </row>
    <row r="14" spans="1:6">
      <c r="A14" s="12"/>
      <c r="B14" s="13" t="s">
        <v>817</v>
      </c>
      <c r="C14" s="14"/>
      <c r="D14" s="15"/>
      <c r="E14" s="8"/>
      <c r="F14" s="125"/>
    </row>
    <row r="15" spans="1:6">
      <c r="A15" s="123" t="s">
        <v>1201</v>
      </c>
      <c r="B15" s="36" t="s">
        <v>818</v>
      </c>
      <c r="C15" s="72">
        <v>422.5</v>
      </c>
      <c r="D15" s="124">
        <f t="shared" ref="D15:D17" si="0">C15*0.93</f>
        <v>392.92500000000001</v>
      </c>
      <c r="F15" s="125"/>
    </row>
    <row r="16" spans="1:6">
      <c r="A16" s="123" t="s">
        <v>1202</v>
      </c>
      <c r="B16" s="36" t="s">
        <v>819</v>
      </c>
      <c r="C16" s="72">
        <v>365</v>
      </c>
      <c r="D16" s="124">
        <f t="shared" si="0"/>
        <v>339.45000000000005</v>
      </c>
      <c r="F16" s="125"/>
    </row>
    <row r="17" spans="1:256">
      <c r="A17" s="123" t="s">
        <v>1203</v>
      </c>
      <c r="B17" s="36" t="s">
        <v>820</v>
      </c>
      <c r="C17" s="72">
        <v>335</v>
      </c>
      <c r="D17" s="124">
        <f t="shared" si="0"/>
        <v>311.55</v>
      </c>
      <c r="F17" s="125"/>
    </row>
    <row r="18" spans="1:256">
      <c r="A18" s="75"/>
      <c r="B18" s="36"/>
      <c r="C18" s="72"/>
      <c r="D18" s="124"/>
      <c r="F18" s="125"/>
    </row>
    <row r="19" spans="1:256">
      <c r="A19" s="123" t="s">
        <v>1204</v>
      </c>
      <c r="B19" s="36" t="s">
        <v>837</v>
      </c>
      <c r="C19" s="72">
        <v>389</v>
      </c>
      <c r="D19" s="124">
        <f t="shared" ref="D19:D20" si="1">C19*0.93</f>
        <v>361.77000000000004</v>
      </c>
      <c r="F19" s="125"/>
    </row>
    <row r="20" spans="1:256">
      <c r="A20" s="123" t="s">
        <v>1205</v>
      </c>
      <c r="B20" s="36" t="s">
        <v>1467</v>
      </c>
      <c r="C20" s="72">
        <v>330</v>
      </c>
      <c r="D20" s="124">
        <f t="shared" si="1"/>
        <v>306.90000000000003</v>
      </c>
      <c r="F20" s="125"/>
    </row>
    <row r="21" spans="1:256">
      <c r="A21" s="75"/>
      <c r="B21" s="36"/>
      <c r="C21" s="72"/>
      <c r="D21" s="124"/>
      <c r="F21" s="125"/>
    </row>
    <row r="22" spans="1:256">
      <c r="A22" s="75" t="s">
        <v>845</v>
      </c>
      <c r="B22" s="71" t="s">
        <v>846</v>
      </c>
      <c r="C22" s="72">
        <v>62.5</v>
      </c>
      <c r="D22" s="124">
        <f t="shared" ref="D22:D23" si="2">C22*0.93</f>
        <v>58.125</v>
      </c>
      <c r="F22" s="125"/>
    </row>
    <row r="23" spans="1:256">
      <c r="A23" s="75" t="s">
        <v>847</v>
      </c>
      <c r="B23" s="71" t="s">
        <v>848</v>
      </c>
      <c r="C23" s="72">
        <v>187.5</v>
      </c>
      <c r="D23" s="124">
        <f t="shared" si="2"/>
        <v>174.375</v>
      </c>
      <c r="F23" s="125"/>
    </row>
    <row r="24" spans="1:256">
      <c r="A24" s="75"/>
      <c r="B24" s="71"/>
      <c r="C24" s="72"/>
      <c r="D24" s="124"/>
      <c r="F24" s="125"/>
    </row>
    <row r="25" spans="1:256">
      <c r="A25" s="12"/>
      <c r="B25" s="13" t="s">
        <v>821</v>
      </c>
      <c r="C25" s="14"/>
      <c r="D25" s="15"/>
      <c r="E25" s="8"/>
      <c r="F25" s="125"/>
    </row>
    <row r="26" spans="1:256" s="128" customFormat="1">
      <c r="A26" s="70">
        <v>600870</v>
      </c>
      <c r="B26" s="36" t="s">
        <v>822</v>
      </c>
      <c r="C26" s="72">
        <v>106.65</v>
      </c>
      <c r="D26" s="124">
        <f t="shared" ref="D26:D31" si="3">C26*0.93</f>
        <v>99.184500000000014</v>
      </c>
      <c r="E26" s="8"/>
      <c r="F26" s="125"/>
      <c r="G26" s="126"/>
      <c r="H26" s="127"/>
      <c r="I26" s="8"/>
      <c r="J26" s="8"/>
      <c r="K26" s="125"/>
      <c r="L26" s="126"/>
      <c r="M26" s="127"/>
      <c r="N26" s="8"/>
      <c r="O26" s="8"/>
      <c r="P26" s="125"/>
      <c r="Q26" s="126"/>
      <c r="R26" s="127"/>
      <c r="S26" s="8"/>
      <c r="T26" s="8"/>
      <c r="U26" s="125"/>
      <c r="V26" s="126"/>
      <c r="W26" s="127"/>
      <c r="X26" s="8"/>
      <c r="Y26" s="8"/>
      <c r="Z26" s="125"/>
      <c r="AA26" s="126"/>
      <c r="AB26" s="127"/>
      <c r="AC26" s="8"/>
      <c r="AD26" s="8"/>
      <c r="AE26" s="125"/>
      <c r="AF26" s="126"/>
      <c r="AG26" s="127"/>
      <c r="AH26" s="8"/>
      <c r="AI26" s="8"/>
      <c r="AJ26" s="125"/>
      <c r="AK26" s="126"/>
      <c r="AL26" s="127"/>
      <c r="AM26" s="8"/>
      <c r="AN26" s="8"/>
      <c r="AO26" s="125"/>
      <c r="AP26" s="126"/>
      <c r="AQ26" s="127"/>
      <c r="AR26" s="8"/>
      <c r="AS26" s="8"/>
      <c r="AT26" s="125"/>
      <c r="AU26" s="126"/>
      <c r="AV26" s="127"/>
      <c r="AW26" s="8"/>
      <c r="AX26" s="8"/>
      <c r="AY26" s="125"/>
      <c r="AZ26" s="126"/>
      <c r="BA26" s="127"/>
      <c r="BB26" s="8"/>
      <c r="BC26" s="8"/>
      <c r="BD26" s="125"/>
      <c r="BE26" s="126"/>
      <c r="BF26" s="127"/>
      <c r="BG26" s="8"/>
      <c r="BH26" s="8"/>
      <c r="BI26" s="125"/>
      <c r="BJ26" s="126"/>
      <c r="BK26" s="127"/>
      <c r="BL26" s="8"/>
      <c r="BM26" s="8"/>
      <c r="BN26" s="125"/>
      <c r="BO26" s="126"/>
      <c r="BP26" s="127"/>
      <c r="BQ26" s="8"/>
      <c r="BR26" s="8"/>
      <c r="BS26" s="125"/>
      <c r="BT26" s="126"/>
      <c r="BU26" s="127"/>
      <c r="BV26" s="8"/>
      <c r="BW26" s="8"/>
      <c r="BX26" s="125"/>
      <c r="BY26" s="126"/>
      <c r="BZ26" s="127"/>
      <c r="CA26" s="8"/>
      <c r="CB26" s="8"/>
      <c r="CC26" s="125"/>
      <c r="CD26" s="126"/>
      <c r="CE26" s="127"/>
      <c r="CF26" s="8"/>
      <c r="CG26" s="8"/>
      <c r="CH26" s="125"/>
      <c r="CI26" s="126"/>
      <c r="CJ26" s="127"/>
      <c r="CK26" s="8"/>
      <c r="CL26" s="8"/>
      <c r="CM26" s="125"/>
      <c r="CN26" s="126"/>
      <c r="CO26" s="127"/>
      <c r="CP26" s="8"/>
      <c r="CQ26" s="8"/>
      <c r="CR26" s="125"/>
      <c r="CS26" s="126"/>
      <c r="CT26" s="127"/>
      <c r="CU26" s="8"/>
      <c r="CV26" s="8"/>
      <c r="CW26" s="125"/>
      <c r="CX26" s="126"/>
      <c r="CY26" s="127"/>
      <c r="CZ26" s="8"/>
      <c r="DA26" s="8"/>
      <c r="DB26" s="125"/>
      <c r="DC26" s="126"/>
      <c r="DD26" s="127"/>
      <c r="DE26" s="8"/>
      <c r="DF26" s="8"/>
      <c r="DG26" s="125"/>
      <c r="DH26" s="126"/>
      <c r="DI26" s="127"/>
      <c r="DJ26" s="8"/>
      <c r="DK26" s="8"/>
      <c r="DL26" s="125"/>
      <c r="DM26" s="126"/>
      <c r="DN26" s="127"/>
      <c r="DO26" s="8"/>
      <c r="DP26" s="8"/>
      <c r="DQ26" s="125"/>
      <c r="DR26" s="126"/>
      <c r="DS26" s="127"/>
      <c r="DT26" s="8"/>
      <c r="DU26" s="8"/>
      <c r="DV26" s="125"/>
      <c r="DW26" s="126"/>
      <c r="DX26" s="127"/>
      <c r="DY26" s="8"/>
      <c r="DZ26" s="8"/>
      <c r="EA26" s="125"/>
      <c r="EB26" s="126"/>
      <c r="EC26" s="127"/>
      <c r="ED26" s="8"/>
      <c r="EE26" s="8"/>
      <c r="EF26" s="125"/>
      <c r="EG26" s="126"/>
      <c r="EH26" s="127"/>
      <c r="EI26" s="8"/>
      <c r="EJ26" s="8"/>
      <c r="EK26" s="125"/>
      <c r="EL26" s="126"/>
      <c r="EM26" s="127"/>
      <c r="EN26" s="8"/>
      <c r="EO26" s="8"/>
      <c r="EP26" s="125"/>
      <c r="EQ26" s="126"/>
      <c r="ER26" s="127"/>
      <c r="ES26" s="8"/>
      <c r="ET26" s="8"/>
      <c r="EU26" s="125"/>
      <c r="EV26" s="126"/>
      <c r="EW26" s="127"/>
      <c r="EX26" s="8"/>
      <c r="EY26" s="8"/>
      <c r="EZ26" s="125"/>
      <c r="FA26" s="126"/>
      <c r="FB26" s="127"/>
      <c r="FC26" s="8"/>
      <c r="FD26" s="8"/>
      <c r="FE26" s="125"/>
      <c r="FF26" s="126"/>
      <c r="FG26" s="127"/>
      <c r="FH26" s="8"/>
      <c r="FI26" s="8"/>
      <c r="FJ26" s="125"/>
      <c r="FK26" s="126"/>
      <c r="FL26" s="127"/>
      <c r="FM26" s="8"/>
      <c r="FN26" s="8"/>
      <c r="FO26" s="125"/>
      <c r="FP26" s="126"/>
      <c r="FQ26" s="127"/>
      <c r="FR26" s="8"/>
      <c r="FS26" s="8"/>
      <c r="FT26" s="125"/>
      <c r="FU26" s="126"/>
      <c r="FV26" s="127"/>
      <c r="FW26" s="8"/>
      <c r="FX26" s="8"/>
      <c r="FY26" s="125"/>
      <c r="FZ26" s="126"/>
      <c r="GA26" s="127"/>
      <c r="GB26" s="8"/>
      <c r="GC26" s="8"/>
      <c r="GD26" s="125"/>
      <c r="GE26" s="126"/>
      <c r="GF26" s="127"/>
      <c r="GG26" s="8"/>
      <c r="GH26" s="8"/>
      <c r="GI26" s="125"/>
      <c r="GJ26" s="126"/>
      <c r="GK26" s="127"/>
      <c r="GL26" s="8"/>
      <c r="GM26" s="8"/>
      <c r="GN26" s="125"/>
      <c r="GO26" s="126"/>
      <c r="GP26" s="127"/>
      <c r="GQ26" s="8"/>
      <c r="GR26" s="8"/>
      <c r="GS26" s="125"/>
      <c r="GT26" s="126"/>
      <c r="GU26" s="127"/>
      <c r="GV26" s="8"/>
      <c r="GW26" s="8"/>
      <c r="GX26" s="125"/>
      <c r="GY26" s="126"/>
      <c r="GZ26" s="127"/>
      <c r="HA26" s="8"/>
      <c r="HB26" s="8"/>
      <c r="HC26" s="125"/>
      <c r="HD26" s="126"/>
      <c r="HE26" s="127"/>
      <c r="HF26" s="8"/>
      <c r="HG26" s="8"/>
      <c r="HH26" s="125"/>
      <c r="HI26" s="126"/>
      <c r="HJ26" s="127"/>
      <c r="HK26" s="8"/>
      <c r="HL26" s="8"/>
      <c r="HM26" s="125"/>
      <c r="HN26" s="126"/>
      <c r="HO26" s="127"/>
      <c r="HP26" s="8"/>
      <c r="HQ26" s="8"/>
      <c r="HR26" s="125"/>
      <c r="HS26" s="126"/>
      <c r="HT26" s="127"/>
      <c r="HU26" s="8"/>
      <c r="HV26" s="8"/>
      <c r="HW26" s="125"/>
      <c r="HX26" s="126"/>
      <c r="HY26" s="127"/>
      <c r="HZ26" s="8"/>
      <c r="IA26" s="8"/>
      <c r="IB26" s="125"/>
      <c r="IC26" s="126"/>
      <c r="ID26" s="127"/>
      <c r="IE26" s="8"/>
      <c r="IF26" s="8"/>
      <c r="IG26" s="125"/>
      <c r="IH26" s="126"/>
      <c r="II26" s="127"/>
      <c r="IJ26" s="8"/>
      <c r="IK26" s="8"/>
      <c r="IL26" s="125"/>
      <c r="IM26" s="126"/>
      <c r="IN26" s="127"/>
      <c r="IO26" s="8"/>
      <c r="IP26" s="8"/>
      <c r="IQ26" s="125"/>
      <c r="IR26" s="126"/>
      <c r="IS26" s="127"/>
      <c r="IT26" s="8"/>
      <c r="IU26" s="8"/>
      <c r="IV26" s="125"/>
    </row>
    <row r="27" spans="1:256" s="128" customFormat="1">
      <c r="A27" s="70">
        <v>600841</v>
      </c>
      <c r="B27" s="71" t="s">
        <v>823</v>
      </c>
      <c r="C27" s="72">
        <v>91</v>
      </c>
      <c r="D27" s="124">
        <f t="shared" si="3"/>
        <v>84.63000000000001</v>
      </c>
      <c r="E27" s="8"/>
      <c r="F27" s="125"/>
      <c r="G27" s="126"/>
      <c r="H27" s="127"/>
      <c r="I27" s="8"/>
      <c r="J27" s="8"/>
      <c r="K27" s="125"/>
      <c r="L27" s="126"/>
      <c r="M27" s="127"/>
      <c r="N27" s="8"/>
      <c r="O27" s="8"/>
      <c r="P27" s="125"/>
      <c r="Q27" s="126"/>
      <c r="R27" s="127"/>
      <c r="S27" s="8"/>
      <c r="T27" s="8"/>
      <c r="U27" s="125"/>
      <c r="V27" s="126"/>
      <c r="W27" s="127"/>
      <c r="X27" s="8"/>
      <c r="Y27" s="8"/>
      <c r="Z27" s="125"/>
      <c r="AA27" s="126"/>
      <c r="AB27" s="127"/>
      <c r="AC27" s="8"/>
      <c r="AD27" s="8"/>
      <c r="AE27" s="125"/>
      <c r="AF27" s="126"/>
      <c r="AG27" s="127"/>
      <c r="AH27" s="8"/>
      <c r="AI27" s="8"/>
      <c r="AJ27" s="125"/>
      <c r="AK27" s="126"/>
      <c r="AL27" s="127"/>
      <c r="AM27" s="8"/>
      <c r="AN27" s="8"/>
      <c r="AO27" s="125"/>
      <c r="AP27" s="126"/>
      <c r="AQ27" s="127"/>
      <c r="AR27" s="8"/>
      <c r="AS27" s="8"/>
      <c r="AT27" s="125"/>
      <c r="AU27" s="126"/>
      <c r="AV27" s="127"/>
      <c r="AW27" s="8"/>
      <c r="AX27" s="8"/>
      <c r="AY27" s="125"/>
      <c r="AZ27" s="126"/>
      <c r="BA27" s="127"/>
      <c r="BB27" s="8"/>
      <c r="BC27" s="8"/>
      <c r="BD27" s="125"/>
      <c r="BE27" s="126"/>
      <c r="BF27" s="127"/>
      <c r="BG27" s="8"/>
      <c r="BH27" s="8"/>
      <c r="BI27" s="125"/>
      <c r="BJ27" s="126"/>
      <c r="BK27" s="127"/>
      <c r="BL27" s="8"/>
      <c r="BM27" s="8"/>
      <c r="BN27" s="125"/>
      <c r="BO27" s="126"/>
      <c r="BP27" s="127"/>
      <c r="BQ27" s="8"/>
      <c r="BR27" s="8"/>
      <c r="BS27" s="125"/>
      <c r="BT27" s="126"/>
      <c r="BU27" s="127"/>
      <c r="BV27" s="8"/>
      <c r="BW27" s="8"/>
      <c r="BX27" s="125"/>
      <c r="BY27" s="126"/>
      <c r="BZ27" s="127"/>
      <c r="CA27" s="8"/>
      <c r="CB27" s="8"/>
      <c r="CC27" s="125"/>
      <c r="CD27" s="126"/>
      <c r="CE27" s="127"/>
      <c r="CF27" s="8"/>
      <c r="CG27" s="8"/>
      <c r="CH27" s="125"/>
      <c r="CI27" s="126"/>
      <c r="CJ27" s="127"/>
      <c r="CK27" s="8"/>
      <c r="CL27" s="8"/>
      <c r="CM27" s="125"/>
      <c r="CN27" s="126"/>
      <c r="CO27" s="127"/>
      <c r="CP27" s="8"/>
      <c r="CQ27" s="8"/>
      <c r="CR27" s="125"/>
      <c r="CS27" s="126"/>
      <c r="CT27" s="127"/>
      <c r="CU27" s="8"/>
      <c r="CV27" s="8"/>
      <c r="CW27" s="125"/>
      <c r="CX27" s="126"/>
      <c r="CY27" s="127"/>
      <c r="CZ27" s="8"/>
      <c r="DA27" s="8"/>
      <c r="DB27" s="125"/>
      <c r="DC27" s="126"/>
      <c r="DD27" s="127"/>
      <c r="DE27" s="8"/>
      <c r="DF27" s="8"/>
      <c r="DG27" s="125"/>
      <c r="DH27" s="126"/>
      <c r="DI27" s="127"/>
      <c r="DJ27" s="8"/>
      <c r="DK27" s="8"/>
      <c r="DL27" s="125"/>
      <c r="DM27" s="126"/>
      <c r="DN27" s="127"/>
      <c r="DO27" s="8"/>
      <c r="DP27" s="8"/>
      <c r="DQ27" s="125"/>
      <c r="DR27" s="126"/>
      <c r="DS27" s="127"/>
      <c r="DT27" s="8"/>
      <c r="DU27" s="8"/>
      <c r="DV27" s="125"/>
      <c r="DW27" s="126"/>
      <c r="DX27" s="127"/>
      <c r="DY27" s="8"/>
      <c r="DZ27" s="8"/>
      <c r="EA27" s="125"/>
      <c r="EB27" s="126"/>
      <c r="EC27" s="127"/>
      <c r="ED27" s="8"/>
      <c r="EE27" s="8"/>
      <c r="EF27" s="125"/>
      <c r="EG27" s="126"/>
      <c r="EH27" s="127"/>
      <c r="EI27" s="8"/>
      <c r="EJ27" s="8"/>
      <c r="EK27" s="125"/>
      <c r="EL27" s="126"/>
      <c r="EM27" s="127"/>
      <c r="EN27" s="8"/>
      <c r="EO27" s="8"/>
      <c r="EP27" s="125"/>
      <c r="EQ27" s="126"/>
      <c r="ER27" s="127"/>
      <c r="ES27" s="8"/>
      <c r="ET27" s="8"/>
      <c r="EU27" s="125"/>
      <c r="EV27" s="126"/>
      <c r="EW27" s="127"/>
      <c r="EX27" s="8"/>
      <c r="EY27" s="8"/>
      <c r="EZ27" s="125"/>
      <c r="FA27" s="126"/>
      <c r="FB27" s="127"/>
      <c r="FC27" s="8"/>
      <c r="FD27" s="8"/>
      <c r="FE27" s="125"/>
      <c r="FF27" s="126"/>
      <c r="FG27" s="127"/>
      <c r="FH27" s="8"/>
      <c r="FI27" s="8"/>
      <c r="FJ27" s="125"/>
      <c r="FK27" s="126"/>
      <c r="FL27" s="127"/>
      <c r="FM27" s="8"/>
      <c r="FN27" s="8"/>
      <c r="FO27" s="125"/>
      <c r="FP27" s="126"/>
      <c r="FQ27" s="127"/>
      <c r="FR27" s="8"/>
      <c r="FS27" s="8"/>
      <c r="FT27" s="125"/>
      <c r="FU27" s="126"/>
      <c r="FV27" s="127"/>
      <c r="FW27" s="8"/>
      <c r="FX27" s="8"/>
      <c r="FY27" s="125"/>
      <c r="FZ27" s="126"/>
      <c r="GA27" s="127"/>
      <c r="GB27" s="8"/>
      <c r="GC27" s="8"/>
      <c r="GD27" s="125"/>
      <c r="GE27" s="126"/>
      <c r="GF27" s="127"/>
      <c r="GG27" s="8"/>
      <c r="GH27" s="8"/>
      <c r="GI27" s="125"/>
      <c r="GJ27" s="126"/>
      <c r="GK27" s="127"/>
      <c r="GL27" s="8"/>
      <c r="GM27" s="8"/>
      <c r="GN27" s="125"/>
      <c r="GO27" s="126"/>
      <c r="GP27" s="127"/>
      <c r="GQ27" s="8"/>
      <c r="GR27" s="8"/>
      <c r="GS27" s="125"/>
      <c r="GT27" s="126"/>
      <c r="GU27" s="127"/>
      <c r="GV27" s="8"/>
      <c r="GW27" s="8"/>
      <c r="GX27" s="125"/>
      <c r="GY27" s="126"/>
      <c r="GZ27" s="127"/>
      <c r="HA27" s="8"/>
      <c r="HB27" s="8"/>
      <c r="HC27" s="125"/>
      <c r="HD27" s="126"/>
      <c r="HE27" s="127"/>
      <c r="HF27" s="8"/>
      <c r="HG27" s="8"/>
      <c r="HH27" s="125"/>
      <c r="HI27" s="126"/>
      <c r="HJ27" s="127"/>
      <c r="HK27" s="8"/>
      <c r="HL27" s="8"/>
      <c r="HM27" s="125"/>
      <c r="HN27" s="126"/>
      <c r="HO27" s="127"/>
      <c r="HP27" s="8"/>
      <c r="HQ27" s="8"/>
      <c r="HR27" s="125"/>
      <c r="HS27" s="126"/>
      <c r="HT27" s="127"/>
      <c r="HU27" s="8"/>
      <c r="HV27" s="8"/>
      <c r="HW27" s="125"/>
      <c r="HX27" s="126"/>
      <c r="HY27" s="127"/>
      <c r="HZ27" s="8"/>
      <c r="IA27" s="8"/>
      <c r="IB27" s="125"/>
      <c r="IC27" s="126"/>
      <c r="ID27" s="127"/>
      <c r="IE27" s="8"/>
      <c r="IF27" s="8"/>
      <c r="IG27" s="125"/>
      <c r="IH27" s="126"/>
      <c r="II27" s="127"/>
      <c r="IJ27" s="8"/>
      <c r="IK27" s="8"/>
      <c r="IL27" s="125"/>
      <c r="IM27" s="126"/>
      <c r="IN27" s="127"/>
      <c r="IO27" s="8"/>
      <c r="IP27" s="8"/>
      <c r="IQ27" s="125"/>
      <c r="IR27" s="126"/>
      <c r="IS27" s="127"/>
      <c r="IT27" s="8"/>
      <c r="IU27" s="8"/>
      <c r="IV27" s="125"/>
    </row>
    <row r="28" spans="1:256" s="128" customFormat="1">
      <c r="A28" s="70">
        <v>600838</v>
      </c>
      <c r="B28" s="71" t="s">
        <v>824</v>
      </c>
      <c r="C28" s="72">
        <v>83.33</v>
      </c>
      <c r="D28" s="124">
        <f t="shared" si="3"/>
        <v>77.496899999999997</v>
      </c>
      <c r="E28" s="8"/>
      <c r="F28" s="125"/>
      <c r="G28" s="126"/>
      <c r="H28" s="127"/>
      <c r="I28" s="8"/>
      <c r="J28" s="8"/>
      <c r="K28" s="125"/>
      <c r="L28" s="126"/>
      <c r="M28" s="127"/>
      <c r="N28" s="8"/>
      <c r="O28" s="8"/>
      <c r="P28" s="125"/>
      <c r="Q28" s="126"/>
      <c r="R28" s="127"/>
      <c r="S28" s="8"/>
      <c r="T28" s="8"/>
      <c r="U28" s="125"/>
      <c r="V28" s="126"/>
      <c r="W28" s="127"/>
      <c r="X28" s="8"/>
      <c r="Y28" s="8"/>
      <c r="Z28" s="125"/>
      <c r="AA28" s="126"/>
      <c r="AB28" s="127"/>
      <c r="AC28" s="8"/>
      <c r="AD28" s="8"/>
      <c r="AE28" s="125"/>
      <c r="AF28" s="126"/>
      <c r="AG28" s="127"/>
      <c r="AH28" s="8"/>
      <c r="AI28" s="8"/>
      <c r="AJ28" s="125"/>
      <c r="AK28" s="126"/>
      <c r="AL28" s="127"/>
      <c r="AM28" s="8"/>
      <c r="AN28" s="8"/>
      <c r="AO28" s="125"/>
      <c r="AP28" s="126"/>
      <c r="AQ28" s="127"/>
      <c r="AR28" s="8"/>
      <c r="AS28" s="8"/>
      <c r="AT28" s="125"/>
      <c r="AU28" s="126"/>
      <c r="AV28" s="127"/>
      <c r="AW28" s="8"/>
      <c r="AX28" s="8"/>
      <c r="AY28" s="125"/>
      <c r="AZ28" s="126"/>
      <c r="BA28" s="127"/>
      <c r="BB28" s="8"/>
      <c r="BC28" s="8"/>
      <c r="BD28" s="125"/>
      <c r="BE28" s="126"/>
      <c r="BF28" s="127"/>
      <c r="BG28" s="8"/>
      <c r="BH28" s="8"/>
      <c r="BI28" s="125"/>
      <c r="BJ28" s="126"/>
      <c r="BK28" s="127"/>
      <c r="BL28" s="8"/>
      <c r="BM28" s="8"/>
      <c r="BN28" s="125"/>
      <c r="BO28" s="126"/>
      <c r="BP28" s="127"/>
      <c r="BQ28" s="8"/>
      <c r="BR28" s="8"/>
      <c r="BS28" s="125"/>
      <c r="BT28" s="126"/>
      <c r="BU28" s="127"/>
      <c r="BV28" s="8"/>
      <c r="BW28" s="8"/>
      <c r="BX28" s="125"/>
      <c r="BY28" s="126"/>
      <c r="BZ28" s="127"/>
      <c r="CA28" s="8"/>
      <c r="CB28" s="8"/>
      <c r="CC28" s="125"/>
      <c r="CD28" s="126"/>
      <c r="CE28" s="127"/>
      <c r="CF28" s="8"/>
      <c r="CG28" s="8"/>
      <c r="CH28" s="125"/>
      <c r="CI28" s="126"/>
      <c r="CJ28" s="127"/>
      <c r="CK28" s="8"/>
      <c r="CL28" s="8"/>
      <c r="CM28" s="125"/>
      <c r="CN28" s="126"/>
      <c r="CO28" s="127"/>
      <c r="CP28" s="8"/>
      <c r="CQ28" s="8"/>
      <c r="CR28" s="125"/>
      <c r="CS28" s="126"/>
      <c r="CT28" s="127"/>
      <c r="CU28" s="8"/>
      <c r="CV28" s="8"/>
      <c r="CW28" s="125"/>
      <c r="CX28" s="126"/>
      <c r="CY28" s="127"/>
      <c r="CZ28" s="8"/>
      <c r="DA28" s="8"/>
      <c r="DB28" s="125"/>
      <c r="DC28" s="126"/>
      <c r="DD28" s="127"/>
      <c r="DE28" s="8"/>
      <c r="DF28" s="8"/>
      <c r="DG28" s="125"/>
      <c r="DH28" s="126"/>
      <c r="DI28" s="127"/>
      <c r="DJ28" s="8"/>
      <c r="DK28" s="8"/>
      <c r="DL28" s="125"/>
      <c r="DM28" s="126"/>
      <c r="DN28" s="127"/>
      <c r="DO28" s="8"/>
      <c r="DP28" s="8"/>
      <c r="DQ28" s="125"/>
      <c r="DR28" s="126"/>
      <c r="DS28" s="127"/>
      <c r="DT28" s="8"/>
      <c r="DU28" s="8"/>
      <c r="DV28" s="125"/>
      <c r="DW28" s="126"/>
      <c r="DX28" s="127"/>
      <c r="DY28" s="8"/>
      <c r="DZ28" s="8"/>
      <c r="EA28" s="125"/>
      <c r="EB28" s="126"/>
      <c r="EC28" s="127"/>
      <c r="ED28" s="8"/>
      <c r="EE28" s="8"/>
      <c r="EF28" s="125"/>
      <c r="EG28" s="126"/>
      <c r="EH28" s="127"/>
      <c r="EI28" s="8"/>
      <c r="EJ28" s="8"/>
      <c r="EK28" s="125"/>
      <c r="EL28" s="126"/>
      <c r="EM28" s="127"/>
      <c r="EN28" s="8"/>
      <c r="EO28" s="8"/>
      <c r="EP28" s="125"/>
      <c r="EQ28" s="126"/>
      <c r="ER28" s="127"/>
      <c r="ES28" s="8"/>
      <c r="ET28" s="8"/>
      <c r="EU28" s="125"/>
      <c r="EV28" s="126"/>
      <c r="EW28" s="127"/>
      <c r="EX28" s="8"/>
      <c r="EY28" s="8"/>
      <c r="EZ28" s="125"/>
      <c r="FA28" s="126"/>
      <c r="FB28" s="127"/>
      <c r="FC28" s="8"/>
      <c r="FD28" s="8"/>
      <c r="FE28" s="125"/>
      <c r="FF28" s="126"/>
      <c r="FG28" s="127"/>
      <c r="FH28" s="8"/>
      <c r="FI28" s="8"/>
      <c r="FJ28" s="125"/>
      <c r="FK28" s="126"/>
      <c r="FL28" s="127"/>
      <c r="FM28" s="8"/>
      <c r="FN28" s="8"/>
      <c r="FO28" s="125"/>
      <c r="FP28" s="126"/>
      <c r="FQ28" s="127"/>
      <c r="FR28" s="8"/>
      <c r="FS28" s="8"/>
      <c r="FT28" s="125"/>
      <c r="FU28" s="126"/>
      <c r="FV28" s="127"/>
      <c r="FW28" s="8"/>
      <c r="FX28" s="8"/>
      <c r="FY28" s="125"/>
      <c r="FZ28" s="126"/>
      <c r="GA28" s="127"/>
      <c r="GB28" s="8"/>
      <c r="GC28" s="8"/>
      <c r="GD28" s="125"/>
      <c r="GE28" s="126"/>
      <c r="GF28" s="127"/>
      <c r="GG28" s="8"/>
      <c r="GH28" s="8"/>
      <c r="GI28" s="125"/>
      <c r="GJ28" s="126"/>
      <c r="GK28" s="127"/>
      <c r="GL28" s="8"/>
      <c r="GM28" s="8"/>
      <c r="GN28" s="125"/>
      <c r="GO28" s="126"/>
      <c r="GP28" s="127"/>
      <c r="GQ28" s="8"/>
      <c r="GR28" s="8"/>
      <c r="GS28" s="125"/>
      <c r="GT28" s="126"/>
      <c r="GU28" s="127"/>
      <c r="GV28" s="8"/>
      <c r="GW28" s="8"/>
      <c r="GX28" s="125"/>
      <c r="GY28" s="126"/>
      <c r="GZ28" s="127"/>
      <c r="HA28" s="8"/>
      <c r="HB28" s="8"/>
      <c r="HC28" s="125"/>
      <c r="HD28" s="126"/>
      <c r="HE28" s="127"/>
      <c r="HF28" s="8"/>
      <c r="HG28" s="8"/>
      <c r="HH28" s="125"/>
      <c r="HI28" s="126"/>
      <c r="HJ28" s="127"/>
      <c r="HK28" s="8"/>
      <c r="HL28" s="8"/>
      <c r="HM28" s="125"/>
      <c r="HN28" s="126"/>
      <c r="HO28" s="127"/>
      <c r="HP28" s="8"/>
      <c r="HQ28" s="8"/>
      <c r="HR28" s="125"/>
      <c r="HS28" s="126"/>
      <c r="HT28" s="127"/>
      <c r="HU28" s="8"/>
      <c r="HV28" s="8"/>
      <c r="HW28" s="125"/>
      <c r="HX28" s="126"/>
      <c r="HY28" s="127"/>
      <c r="HZ28" s="8"/>
      <c r="IA28" s="8"/>
      <c r="IB28" s="125"/>
      <c r="IC28" s="126"/>
      <c r="ID28" s="127"/>
      <c r="IE28" s="8"/>
      <c r="IF28" s="8"/>
      <c r="IG28" s="125"/>
      <c r="IH28" s="126"/>
      <c r="II28" s="127"/>
      <c r="IJ28" s="8"/>
      <c r="IK28" s="8"/>
      <c r="IL28" s="125"/>
      <c r="IM28" s="126"/>
      <c r="IN28" s="127"/>
      <c r="IO28" s="8"/>
      <c r="IP28" s="8"/>
      <c r="IQ28" s="125"/>
      <c r="IR28" s="126"/>
      <c r="IS28" s="127"/>
      <c r="IT28" s="8"/>
      <c r="IU28" s="8"/>
      <c r="IV28" s="125"/>
    </row>
    <row r="29" spans="1:256" s="128" customFormat="1">
      <c r="A29" s="70">
        <v>600871</v>
      </c>
      <c r="B29" s="36" t="s">
        <v>825</v>
      </c>
      <c r="C29" s="72">
        <v>319.95</v>
      </c>
      <c r="D29" s="124">
        <f t="shared" si="3"/>
        <v>297.55349999999999</v>
      </c>
      <c r="E29" s="8"/>
      <c r="F29" s="125"/>
      <c r="G29" s="126"/>
      <c r="H29" s="127"/>
      <c r="I29" s="8"/>
      <c r="J29" s="8"/>
      <c r="K29" s="125"/>
      <c r="L29" s="126"/>
      <c r="M29" s="127"/>
      <c r="N29" s="8"/>
      <c r="O29" s="8"/>
      <c r="P29" s="125"/>
      <c r="Q29" s="126"/>
      <c r="R29" s="127"/>
      <c r="S29" s="8"/>
      <c r="T29" s="8"/>
      <c r="U29" s="125"/>
      <c r="V29" s="126"/>
      <c r="W29" s="127"/>
      <c r="X29" s="8"/>
      <c r="Y29" s="8"/>
      <c r="Z29" s="125"/>
      <c r="AA29" s="126"/>
      <c r="AB29" s="127"/>
      <c r="AC29" s="8"/>
      <c r="AD29" s="8"/>
      <c r="AE29" s="125"/>
      <c r="AF29" s="126"/>
      <c r="AG29" s="127"/>
      <c r="AH29" s="8"/>
      <c r="AI29" s="8"/>
      <c r="AJ29" s="125"/>
      <c r="AK29" s="126"/>
      <c r="AL29" s="127"/>
      <c r="AM29" s="8"/>
      <c r="AN29" s="8"/>
      <c r="AO29" s="125"/>
      <c r="AP29" s="126"/>
      <c r="AQ29" s="127"/>
      <c r="AR29" s="8"/>
      <c r="AS29" s="8"/>
      <c r="AT29" s="125"/>
      <c r="AU29" s="126"/>
      <c r="AV29" s="127"/>
      <c r="AW29" s="8"/>
      <c r="AX29" s="8"/>
      <c r="AY29" s="125"/>
      <c r="AZ29" s="126"/>
      <c r="BA29" s="127"/>
      <c r="BB29" s="8"/>
      <c r="BC29" s="8"/>
      <c r="BD29" s="125"/>
      <c r="BE29" s="126"/>
      <c r="BF29" s="127"/>
      <c r="BG29" s="8"/>
      <c r="BH29" s="8"/>
      <c r="BI29" s="125"/>
      <c r="BJ29" s="126"/>
      <c r="BK29" s="127"/>
      <c r="BL29" s="8"/>
      <c r="BM29" s="8"/>
      <c r="BN29" s="125"/>
      <c r="BO29" s="126"/>
      <c r="BP29" s="127"/>
      <c r="BQ29" s="8"/>
      <c r="BR29" s="8"/>
      <c r="BS29" s="125"/>
      <c r="BT29" s="126"/>
      <c r="BU29" s="127"/>
      <c r="BV29" s="8"/>
      <c r="BW29" s="8"/>
      <c r="BX29" s="125"/>
      <c r="BY29" s="126"/>
      <c r="BZ29" s="127"/>
      <c r="CA29" s="8"/>
      <c r="CB29" s="8"/>
      <c r="CC29" s="125"/>
      <c r="CD29" s="126"/>
      <c r="CE29" s="127"/>
      <c r="CF29" s="8"/>
      <c r="CG29" s="8"/>
      <c r="CH29" s="125"/>
      <c r="CI29" s="126"/>
      <c r="CJ29" s="127"/>
      <c r="CK29" s="8"/>
      <c r="CL29" s="8"/>
      <c r="CM29" s="125"/>
      <c r="CN29" s="126"/>
      <c r="CO29" s="127"/>
      <c r="CP29" s="8"/>
      <c r="CQ29" s="8"/>
      <c r="CR29" s="125"/>
      <c r="CS29" s="126"/>
      <c r="CT29" s="127"/>
      <c r="CU29" s="8"/>
      <c r="CV29" s="8"/>
      <c r="CW29" s="125"/>
      <c r="CX29" s="126"/>
      <c r="CY29" s="127"/>
      <c r="CZ29" s="8"/>
      <c r="DA29" s="8"/>
      <c r="DB29" s="125"/>
      <c r="DC29" s="126"/>
      <c r="DD29" s="127"/>
      <c r="DE29" s="8"/>
      <c r="DF29" s="8"/>
      <c r="DG29" s="125"/>
      <c r="DH29" s="126"/>
      <c r="DI29" s="127"/>
      <c r="DJ29" s="8"/>
      <c r="DK29" s="8"/>
      <c r="DL29" s="125"/>
      <c r="DM29" s="126"/>
      <c r="DN29" s="127"/>
      <c r="DO29" s="8"/>
      <c r="DP29" s="8"/>
      <c r="DQ29" s="125"/>
      <c r="DR29" s="126"/>
      <c r="DS29" s="127"/>
      <c r="DT29" s="8"/>
      <c r="DU29" s="8"/>
      <c r="DV29" s="125"/>
      <c r="DW29" s="126"/>
      <c r="DX29" s="127"/>
      <c r="DY29" s="8"/>
      <c r="DZ29" s="8"/>
      <c r="EA29" s="125"/>
      <c r="EB29" s="126"/>
      <c r="EC29" s="127"/>
      <c r="ED29" s="8"/>
      <c r="EE29" s="8"/>
      <c r="EF29" s="125"/>
      <c r="EG29" s="126"/>
      <c r="EH29" s="127"/>
      <c r="EI29" s="8"/>
      <c r="EJ29" s="8"/>
      <c r="EK29" s="125"/>
      <c r="EL29" s="126"/>
      <c r="EM29" s="127"/>
      <c r="EN29" s="8"/>
      <c r="EO29" s="8"/>
      <c r="EP29" s="125"/>
      <c r="EQ29" s="126"/>
      <c r="ER29" s="127"/>
      <c r="ES29" s="8"/>
      <c r="ET29" s="8"/>
      <c r="EU29" s="125"/>
      <c r="EV29" s="126"/>
      <c r="EW29" s="127"/>
      <c r="EX29" s="8"/>
      <c r="EY29" s="8"/>
      <c r="EZ29" s="125"/>
      <c r="FA29" s="126"/>
      <c r="FB29" s="127"/>
      <c r="FC29" s="8"/>
      <c r="FD29" s="8"/>
      <c r="FE29" s="125"/>
      <c r="FF29" s="126"/>
      <c r="FG29" s="127"/>
      <c r="FH29" s="8"/>
      <c r="FI29" s="8"/>
      <c r="FJ29" s="125"/>
      <c r="FK29" s="126"/>
      <c r="FL29" s="127"/>
      <c r="FM29" s="8"/>
      <c r="FN29" s="8"/>
      <c r="FO29" s="125"/>
      <c r="FP29" s="126"/>
      <c r="FQ29" s="127"/>
      <c r="FR29" s="8"/>
      <c r="FS29" s="8"/>
      <c r="FT29" s="125"/>
      <c r="FU29" s="126"/>
      <c r="FV29" s="127"/>
      <c r="FW29" s="8"/>
      <c r="FX29" s="8"/>
      <c r="FY29" s="125"/>
      <c r="FZ29" s="126"/>
      <c r="GA29" s="127"/>
      <c r="GB29" s="8"/>
      <c r="GC29" s="8"/>
      <c r="GD29" s="125"/>
      <c r="GE29" s="126"/>
      <c r="GF29" s="127"/>
      <c r="GG29" s="8"/>
      <c r="GH29" s="8"/>
      <c r="GI29" s="125"/>
      <c r="GJ29" s="126"/>
      <c r="GK29" s="127"/>
      <c r="GL29" s="8"/>
      <c r="GM29" s="8"/>
      <c r="GN29" s="125"/>
      <c r="GO29" s="126"/>
      <c r="GP29" s="127"/>
      <c r="GQ29" s="8"/>
      <c r="GR29" s="8"/>
      <c r="GS29" s="125"/>
      <c r="GT29" s="126"/>
      <c r="GU29" s="127"/>
      <c r="GV29" s="8"/>
      <c r="GW29" s="8"/>
      <c r="GX29" s="125"/>
      <c r="GY29" s="126"/>
      <c r="GZ29" s="127"/>
      <c r="HA29" s="8"/>
      <c r="HB29" s="8"/>
      <c r="HC29" s="125"/>
      <c r="HD29" s="126"/>
      <c r="HE29" s="127"/>
      <c r="HF29" s="8"/>
      <c r="HG29" s="8"/>
      <c r="HH29" s="125"/>
      <c r="HI29" s="126"/>
      <c r="HJ29" s="127"/>
      <c r="HK29" s="8"/>
      <c r="HL29" s="8"/>
      <c r="HM29" s="125"/>
      <c r="HN29" s="126"/>
      <c r="HO29" s="127"/>
      <c r="HP29" s="8"/>
      <c r="HQ29" s="8"/>
      <c r="HR29" s="125"/>
      <c r="HS29" s="126"/>
      <c r="HT29" s="127"/>
      <c r="HU29" s="8"/>
      <c r="HV29" s="8"/>
      <c r="HW29" s="125"/>
      <c r="HX29" s="126"/>
      <c r="HY29" s="127"/>
      <c r="HZ29" s="8"/>
      <c r="IA29" s="8"/>
      <c r="IB29" s="125"/>
      <c r="IC29" s="126"/>
      <c r="ID29" s="127"/>
      <c r="IE29" s="8"/>
      <c r="IF29" s="8"/>
      <c r="IG29" s="125"/>
      <c r="IH29" s="126"/>
      <c r="II29" s="127"/>
      <c r="IJ29" s="8"/>
      <c r="IK29" s="8"/>
      <c r="IL29" s="125"/>
      <c r="IM29" s="126"/>
      <c r="IN29" s="127"/>
      <c r="IO29" s="8"/>
      <c r="IP29" s="8"/>
      <c r="IQ29" s="125"/>
      <c r="IR29" s="126"/>
      <c r="IS29" s="127"/>
      <c r="IT29" s="8"/>
      <c r="IU29" s="8"/>
      <c r="IV29" s="125"/>
    </row>
    <row r="30" spans="1:256" s="129" customFormat="1" ht="15.6">
      <c r="A30" s="70">
        <v>600842</v>
      </c>
      <c r="B30" s="71" t="s">
        <v>826</v>
      </c>
      <c r="C30" s="72">
        <v>273</v>
      </c>
      <c r="D30" s="124">
        <f t="shared" si="3"/>
        <v>253.89000000000001</v>
      </c>
      <c r="E30" s="8"/>
      <c r="F30" s="125"/>
      <c r="G30" s="126"/>
      <c r="H30" s="127"/>
      <c r="I30" s="8"/>
      <c r="J30" s="8"/>
      <c r="K30" s="125"/>
      <c r="L30" s="126"/>
      <c r="M30" s="127"/>
      <c r="N30" s="8"/>
      <c r="O30" s="8"/>
      <c r="P30" s="125"/>
      <c r="Q30" s="126"/>
      <c r="R30" s="127"/>
      <c r="S30" s="8"/>
      <c r="T30" s="8"/>
      <c r="U30" s="125"/>
      <c r="V30" s="126"/>
      <c r="W30" s="127"/>
      <c r="X30" s="8"/>
      <c r="Y30" s="8"/>
      <c r="Z30" s="125"/>
      <c r="AA30" s="126"/>
      <c r="AB30" s="127"/>
      <c r="AC30" s="8"/>
      <c r="AD30" s="8"/>
      <c r="AE30" s="125"/>
      <c r="AF30" s="126"/>
      <c r="AG30" s="127"/>
      <c r="AH30" s="8"/>
      <c r="AI30" s="8"/>
      <c r="AJ30" s="125"/>
      <c r="AK30" s="126"/>
      <c r="AL30" s="127"/>
      <c r="AM30" s="8"/>
      <c r="AN30" s="8"/>
      <c r="AO30" s="125"/>
      <c r="AP30" s="126"/>
      <c r="AQ30" s="127"/>
      <c r="AR30" s="8"/>
      <c r="AS30" s="8"/>
      <c r="AT30" s="125"/>
      <c r="AU30" s="126"/>
      <c r="AV30" s="127"/>
      <c r="AW30" s="8"/>
      <c r="AX30" s="8"/>
      <c r="AY30" s="125"/>
      <c r="AZ30" s="126"/>
      <c r="BA30" s="127"/>
      <c r="BB30" s="8"/>
      <c r="BC30" s="8"/>
      <c r="BD30" s="125"/>
      <c r="BE30" s="126"/>
      <c r="BF30" s="127"/>
      <c r="BG30" s="8"/>
      <c r="BH30" s="8"/>
      <c r="BI30" s="125"/>
      <c r="BJ30" s="126"/>
      <c r="BK30" s="127"/>
      <c r="BL30" s="8"/>
      <c r="BM30" s="8"/>
      <c r="BN30" s="125"/>
      <c r="BO30" s="126"/>
      <c r="BP30" s="127"/>
      <c r="BQ30" s="8"/>
      <c r="BR30" s="8"/>
      <c r="BS30" s="125"/>
      <c r="BT30" s="126"/>
      <c r="BU30" s="127"/>
      <c r="BV30" s="8"/>
      <c r="BW30" s="8"/>
      <c r="BX30" s="125"/>
      <c r="BY30" s="126"/>
      <c r="BZ30" s="127"/>
      <c r="CA30" s="8"/>
      <c r="CB30" s="8"/>
      <c r="CC30" s="125"/>
      <c r="CD30" s="126"/>
      <c r="CE30" s="127"/>
      <c r="CF30" s="8"/>
      <c r="CG30" s="8"/>
      <c r="CH30" s="125"/>
      <c r="CI30" s="126"/>
      <c r="CJ30" s="127"/>
      <c r="CK30" s="8"/>
      <c r="CL30" s="8"/>
      <c r="CM30" s="125"/>
      <c r="CN30" s="126"/>
      <c r="CO30" s="127"/>
      <c r="CP30" s="8"/>
      <c r="CQ30" s="8"/>
      <c r="CR30" s="125"/>
      <c r="CS30" s="126"/>
      <c r="CT30" s="127"/>
      <c r="CU30" s="8"/>
      <c r="CV30" s="8"/>
      <c r="CW30" s="125"/>
      <c r="CX30" s="126"/>
      <c r="CY30" s="127"/>
      <c r="CZ30" s="8"/>
      <c r="DA30" s="8"/>
      <c r="DB30" s="125"/>
      <c r="DC30" s="126"/>
      <c r="DD30" s="127"/>
      <c r="DE30" s="8"/>
      <c r="DF30" s="8"/>
      <c r="DG30" s="125"/>
      <c r="DH30" s="126"/>
      <c r="DI30" s="127"/>
      <c r="DJ30" s="8"/>
      <c r="DK30" s="8"/>
      <c r="DL30" s="125"/>
      <c r="DM30" s="126"/>
      <c r="DN30" s="127"/>
      <c r="DO30" s="8"/>
      <c r="DP30" s="8"/>
      <c r="DQ30" s="125"/>
      <c r="DR30" s="126"/>
      <c r="DS30" s="127"/>
      <c r="DT30" s="8"/>
      <c r="DU30" s="8"/>
      <c r="DV30" s="125"/>
      <c r="DW30" s="126"/>
      <c r="DX30" s="127"/>
      <c r="DY30" s="8"/>
      <c r="DZ30" s="8"/>
      <c r="EA30" s="125"/>
      <c r="EB30" s="126"/>
      <c r="EC30" s="127"/>
      <c r="ED30" s="8"/>
      <c r="EE30" s="8"/>
      <c r="EF30" s="125"/>
      <c r="EG30" s="126"/>
      <c r="EH30" s="127"/>
      <c r="EI30" s="8"/>
      <c r="EJ30" s="8"/>
      <c r="EK30" s="125"/>
      <c r="EL30" s="126"/>
      <c r="EM30" s="127"/>
      <c r="EN30" s="8"/>
      <c r="EO30" s="8"/>
      <c r="EP30" s="125"/>
      <c r="EQ30" s="126"/>
      <c r="ER30" s="127"/>
      <c r="ES30" s="8"/>
      <c r="ET30" s="8"/>
      <c r="EU30" s="125"/>
      <c r="EV30" s="126"/>
      <c r="EW30" s="127"/>
      <c r="EX30" s="8"/>
      <c r="EY30" s="8"/>
      <c r="EZ30" s="125"/>
      <c r="FA30" s="126"/>
      <c r="FB30" s="127"/>
      <c r="FC30" s="8"/>
      <c r="FD30" s="8"/>
      <c r="FE30" s="125"/>
      <c r="FF30" s="126"/>
      <c r="FG30" s="127"/>
      <c r="FH30" s="8"/>
      <c r="FI30" s="8"/>
      <c r="FJ30" s="125"/>
      <c r="FK30" s="126"/>
      <c r="FL30" s="127"/>
      <c r="FM30" s="8"/>
      <c r="FN30" s="8"/>
      <c r="FO30" s="125"/>
      <c r="FP30" s="126"/>
      <c r="FQ30" s="127"/>
      <c r="FR30" s="8"/>
      <c r="FS30" s="8"/>
      <c r="FT30" s="125"/>
      <c r="FU30" s="126"/>
      <c r="FV30" s="127"/>
      <c r="FW30" s="8"/>
      <c r="FX30" s="8"/>
      <c r="FY30" s="125"/>
      <c r="FZ30" s="126"/>
      <c r="GA30" s="127"/>
      <c r="GB30" s="8"/>
      <c r="GC30" s="8"/>
      <c r="GD30" s="125"/>
      <c r="GE30" s="126"/>
      <c r="GF30" s="127"/>
      <c r="GG30" s="8"/>
      <c r="GH30" s="8"/>
      <c r="GI30" s="125"/>
      <c r="GJ30" s="126"/>
      <c r="GK30" s="127"/>
      <c r="GL30" s="8"/>
      <c r="GM30" s="8"/>
      <c r="GN30" s="125"/>
      <c r="GO30" s="126"/>
      <c r="GP30" s="127"/>
      <c r="GQ30" s="8"/>
      <c r="GR30" s="8"/>
      <c r="GS30" s="125"/>
      <c r="GT30" s="126"/>
      <c r="GU30" s="127"/>
      <c r="GV30" s="8"/>
      <c r="GW30" s="8"/>
      <c r="GX30" s="125"/>
      <c r="GY30" s="126"/>
      <c r="GZ30" s="127"/>
      <c r="HA30" s="8"/>
      <c r="HB30" s="8"/>
      <c r="HC30" s="125"/>
      <c r="HD30" s="126"/>
      <c r="HE30" s="127"/>
      <c r="HF30" s="8"/>
      <c r="HG30" s="8"/>
      <c r="HH30" s="125"/>
      <c r="HI30" s="126"/>
      <c r="HJ30" s="127"/>
      <c r="HK30" s="8"/>
      <c r="HL30" s="8"/>
      <c r="HM30" s="125"/>
      <c r="HN30" s="126"/>
      <c r="HO30" s="127"/>
      <c r="HP30" s="8"/>
      <c r="HQ30" s="8"/>
      <c r="HR30" s="125"/>
      <c r="HS30" s="126"/>
      <c r="HT30" s="127"/>
      <c r="HU30" s="8"/>
      <c r="HV30" s="8"/>
      <c r="HW30" s="125"/>
      <c r="HX30" s="126"/>
      <c r="HY30" s="127"/>
      <c r="HZ30" s="8"/>
      <c r="IA30" s="8"/>
      <c r="IB30" s="125"/>
      <c r="IC30" s="126"/>
      <c r="ID30" s="127"/>
      <c r="IE30" s="8"/>
      <c r="IF30" s="8"/>
      <c r="IG30" s="125"/>
      <c r="IH30" s="126"/>
      <c r="II30" s="127"/>
      <c r="IJ30" s="8"/>
      <c r="IK30" s="8"/>
      <c r="IL30" s="125"/>
      <c r="IM30" s="126"/>
      <c r="IN30" s="127"/>
      <c r="IO30" s="8"/>
      <c r="IP30" s="8"/>
      <c r="IQ30" s="125"/>
      <c r="IR30" s="126"/>
      <c r="IS30" s="127"/>
      <c r="IT30" s="8"/>
      <c r="IU30" s="8"/>
      <c r="IV30" s="125"/>
    </row>
    <row r="31" spans="1:256" s="128" customFormat="1">
      <c r="A31" s="70">
        <v>600839</v>
      </c>
      <c r="B31" s="71" t="s">
        <v>827</v>
      </c>
      <c r="C31" s="72">
        <v>250</v>
      </c>
      <c r="D31" s="124">
        <f t="shared" si="3"/>
        <v>232.5</v>
      </c>
      <c r="E31" s="8"/>
      <c r="F31" s="125"/>
      <c r="G31" s="126"/>
      <c r="H31" s="127"/>
      <c r="I31" s="8"/>
      <c r="J31" s="8"/>
      <c r="K31" s="125"/>
      <c r="L31" s="126"/>
      <c r="M31" s="127"/>
      <c r="N31" s="8"/>
      <c r="O31" s="8"/>
      <c r="P31" s="125"/>
      <c r="Q31" s="126"/>
      <c r="R31" s="127"/>
      <c r="S31" s="8"/>
      <c r="T31" s="8"/>
      <c r="U31" s="125"/>
      <c r="V31" s="126"/>
      <c r="W31" s="127"/>
      <c r="X31" s="8"/>
      <c r="Y31" s="8"/>
      <c r="Z31" s="125"/>
      <c r="AA31" s="126"/>
      <c r="AB31" s="127"/>
      <c r="AC31" s="8"/>
      <c r="AD31" s="8"/>
      <c r="AE31" s="125"/>
      <c r="AF31" s="126"/>
      <c r="AG31" s="127"/>
      <c r="AH31" s="8"/>
      <c r="AI31" s="8"/>
      <c r="AJ31" s="125"/>
      <c r="AK31" s="126"/>
      <c r="AL31" s="127"/>
      <c r="AM31" s="8"/>
      <c r="AN31" s="8"/>
      <c r="AO31" s="125"/>
      <c r="AP31" s="126"/>
      <c r="AQ31" s="127"/>
      <c r="AR31" s="8"/>
      <c r="AS31" s="8"/>
      <c r="AT31" s="125"/>
      <c r="AU31" s="126"/>
      <c r="AV31" s="127"/>
      <c r="AW31" s="8"/>
      <c r="AX31" s="8"/>
      <c r="AY31" s="125"/>
      <c r="AZ31" s="126"/>
      <c r="BA31" s="127"/>
      <c r="BB31" s="8"/>
      <c r="BC31" s="8"/>
      <c r="BD31" s="125"/>
      <c r="BE31" s="126"/>
      <c r="BF31" s="127"/>
      <c r="BG31" s="8"/>
      <c r="BH31" s="8"/>
      <c r="BI31" s="125"/>
      <c r="BJ31" s="126"/>
      <c r="BK31" s="127"/>
      <c r="BL31" s="8"/>
      <c r="BM31" s="8"/>
      <c r="BN31" s="125"/>
      <c r="BO31" s="126"/>
      <c r="BP31" s="127"/>
      <c r="BQ31" s="8"/>
      <c r="BR31" s="8"/>
      <c r="BS31" s="125"/>
      <c r="BT31" s="126"/>
      <c r="BU31" s="127"/>
      <c r="BV31" s="8"/>
      <c r="BW31" s="8"/>
      <c r="BX31" s="125"/>
      <c r="BY31" s="126"/>
      <c r="BZ31" s="127"/>
      <c r="CA31" s="8"/>
      <c r="CB31" s="8"/>
      <c r="CC31" s="125"/>
      <c r="CD31" s="126"/>
      <c r="CE31" s="127"/>
      <c r="CF31" s="8"/>
      <c r="CG31" s="8"/>
      <c r="CH31" s="125"/>
      <c r="CI31" s="126"/>
      <c r="CJ31" s="127"/>
      <c r="CK31" s="8"/>
      <c r="CL31" s="8"/>
      <c r="CM31" s="125"/>
      <c r="CN31" s="126"/>
      <c r="CO31" s="127"/>
      <c r="CP31" s="8"/>
      <c r="CQ31" s="8"/>
      <c r="CR31" s="125"/>
      <c r="CS31" s="126"/>
      <c r="CT31" s="127"/>
      <c r="CU31" s="8"/>
      <c r="CV31" s="8"/>
      <c r="CW31" s="125"/>
      <c r="CX31" s="126"/>
      <c r="CY31" s="127"/>
      <c r="CZ31" s="8"/>
      <c r="DA31" s="8"/>
      <c r="DB31" s="125"/>
      <c r="DC31" s="126"/>
      <c r="DD31" s="127"/>
      <c r="DE31" s="8"/>
      <c r="DF31" s="8"/>
      <c r="DG31" s="125"/>
      <c r="DH31" s="126"/>
      <c r="DI31" s="127"/>
      <c r="DJ31" s="8"/>
      <c r="DK31" s="8"/>
      <c r="DL31" s="125"/>
      <c r="DM31" s="126"/>
      <c r="DN31" s="127"/>
      <c r="DO31" s="8"/>
      <c r="DP31" s="8"/>
      <c r="DQ31" s="125"/>
      <c r="DR31" s="126"/>
      <c r="DS31" s="127"/>
      <c r="DT31" s="8"/>
      <c r="DU31" s="8"/>
      <c r="DV31" s="125"/>
      <c r="DW31" s="126"/>
      <c r="DX31" s="127"/>
      <c r="DY31" s="8"/>
      <c r="DZ31" s="8"/>
      <c r="EA31" s="125"/>
      <c r="EB31" s="126"/>
      <c r="EC31" s="127"/>
      <c r="ED31" s="8"/>
      <c r="EE31" s="8"/>
      <c r="EF31" s="125"/>
      <c r="EG31" s="126"/>
      <c r="EH31" s="127"/>
      <c r="EI31" s="8"/>
      <c r="EJ31" s="8"/>
      <c r="EK31" s="125"/>
      <c r="EL31" s="126"/>
      <c r="EM31" s="127"/>
      <c r="EN31" s="8"/>
      <c r="EO31" s="8"/>
      <c r="EP31" s="125"/>
      <c r="EQ31" s="126"/>
      <c r="ER31" s="127"/>
      <c r="ES31" s="8"/>
      <c r="ET31" s="8"/>
      <c r="EU31" s="125"/>
      <c r="EV31" s="126"/>
      <c r="EW31" s="127"/>
      <c r="EX31" s="8"/>
      <c r="EY31" s="8"/>
      <c r="EZ31" s="125"/>
      <c r="FA31" s="126"/>
      <c r="FB31" s="127"/>
      <c r="FC31" s="8"/>
      <c r="FD31" s="8"/>
      <c r="FE31" s="125"/>
      <c r="FF31" s="126"/>
      <c r="FG31" s="127"/>
      <c r="FH31" s="8"/>
      <c r="FI31" s="8"/>
      <c r="FJ31" s="125"/>
      <c r="FK31" s="126"/>
      <c r="FL31" s="127"/>
      <c r="FM31" s="8"/>
      <c r="FN31" s="8"/>
      <c r="FO31" s="125"/>
      <c r="FP31" s="126"/>
      <c r="FQ31" s="127"/>
      <c r="FR31" s="8"/>
      <c r="FS31" s="8"/>
      <c r="FT31" s="125"/>
      <c r="FU31" s="126"/>
      <c r="FV31" s="127"/>
      <c r="FW31" s="8"/>
      <c r="FX31" s="8"/>
      <c r="FY31" s="125"/>
      <c r="FZ31" s="126"/>
      <c r="GA31" s="127"/>
      <c r="GB31" s="8"/>
      <c r="GC31" s="8"/>
      <c r="GD31" s="125"/>
      <c r="GE31" s="126"/>
      <c r="GF31" s="127"/>
      <c r="GG31" s="8"/>
      <c r="GH31" s="8"/>
      <c r="GI31" s="125"/>
      <c r="GJ31" s="126"/>
      <c r="GK31" s="127"/>
      <c r="GL31" s="8"/>
      <c r="GM31" s="8"/>
      <c r="GN31" s="125"/>
      <c r="GO31" s="126"/>
      <c r="GP31" s="127"/>
      <c r="GQ31" s="8"/>
      <c r="GR31" s="8"/>
      <c r="GS31" s="125"/>
      <c r="GT31" s="126"/>
      <c r="GU31" s="127"/>
      <c r="GV31" s="8"/>
      <c r="GW31" s="8"/>
      <c r="GX31" s="125"/>
      <c r="GY31" s="126"/>
      <c r="GZ31" s="127"/>
      <c r="HA31" s="8"/>
      <c r="HB31" s="8"/>
      <c r="HC31" s="125"/>
      <c r="HD31" s="126"/>
      <c r="HE31" s="127"/>
      <c r="HF31" s="8"/>
      <c r="HG31" s="8"/>
      <c r="HH31" s="125"/>
      <c r="HI31" s="126"/>
      <c r="HJ31" s="127"/>
      <c r="HK31" s="8"/>
      <c r="HL31" s="8"/>
      <c r="HM31" s="125"/>
      <c r="HN31" s="126"/>
      <c r="HO31" s="127"/>
      <c r="HP31" s="8"/>
      <c r="HQ31" s="8"/>
      <c r="HR31" s="125"/>
      <c r="HS31" s="126"/>
      <c r="HT31" s="127"/>
      <c r="HU31" s="8"/>
      <c r="HV31" s="8"/>
      <c r="HW31" s="125"/>
      <c r="HX31" s="126"/>
      <c r="HY31" s="127"/>
      <c r="HZ31" s="8"/>
      <c r="IA31" s="8"/>
      <c r="IB31" s="125"/>
      <c r="IC31" s="126"/>
      <c r="ID31" s="127"/>
      <c r="IE31" s="8"/>
      <c r="IF31" s="8"/>
      <c r="IG31" s="125"/>
      <c r="IH31" s="126"/>
      <c r="II31" s="127"/>
      <c r="IJ31" s="8"/>
      <c r="IK31" s="8"/>
      <c r="IL31" s="125"/>
      <c r="IM31" s="126"/>
      <c r="IN31" s="127"/>
      <c r="IO31" s="8"/>
      <c r="IP31" s="8"/>
      <c r="IQ31" s="125"/>
      <c r="IR31" s="126"/>
      <c r="IS31" s="127"/>
      <c r="IT31" s="8"/>
      <c r="IU31" s="8"/>
      <c r="IV31" s="125"/>
    </row>
    <row r="32" spans="1:256" s="128" customFormat="1">
      <c r="A32" s="75"/>
      <c r="B32" s="71"/>
      <c r="C32" s="72"/>
      <c r="D32" s="124"/>
      <c r="E32" s="8"/>
      <c r="F32" s="125"/>
      <c r="G32" s="126"/>
      <c r="H32" s="127"/>
      <c r="I32" s="8"/>
      <c r="J32" s="8"/>
      <c r="K32" s="125"/>
      <c r="L32" s="126"/>
      <c r="M32" s="127"/>
      <c r="N32" s="8"/>
      <c r="O32" s="8"/>
      <c r="P32" s="125"/>
      <c r="Q32" s="126"/>
      <c r="R32" s="127"/>
      <c r="S32" s="8"/>
      <c r="T32" s="8"/>
      <c r="U32" s="125"/>
      <c r="V32" s="126"/>
      <c r="W32" s="127"/>
      <c r="X32" s="8"/>
      <c r="Y32" s="8"/>
      <c r="Z32" s="125"/>
      <c r="AA32" s="126"/>
      <c r="AB32" s="127"/>
      <c r="AC32" s="8"/>
      <c r="AD32" s="8"/>
      <c r="AE32" s="125"/>
      <c r="AF32" s="126"/>
      <c r="AG32" s="127"/>
      <c r="AH32" s="8"/>
      <c r="AI32" s="8"/>
      <c r="AJ32" s="125"/>
      <c r="AK32" s="126"/>
      <c r="AL32" s="127"/>
      <c r="AM32" s="8"/>
      <c r="AN32" s="8"/>
      <c r="AO32" s="125"/>
      <c r="AP32" s="126"/>
      <c r="AQ32" s="127"/>
      <c r="AR32" s="8"/>
      <c r="AS32" s="8"/>
      <c r="AT32" s="125"/>
      <c r="AU32" s="126"/>
      <c r="AV32" s="127"/>
      <c r="AW32" s="8"/>
      <c r="AX32" s="8"/>
      <c r="AY32" s="125"/>
      <c r="AZ32" s="126"/>
      <c r="BA32" s="127"/>
      <c r="BB32" s="8"/>
      <c r="BC32" s="8"/>
      <c r="BD32" s="125"/>
      <c r="BE32" s="126"/>
      <c r="BF32" s="127"/>
      <c r="BG32" s="8"/>
      <c r="BH32" s="8"/>
      <c r="BI32" s="125"/>
      <c r="BJ32" s="126"/>
      <c r="BK32" s="127"/>
      <c r="BL32" s="8"/>
      <c r="BM32" s="8"/>
      <c r="BN32" s="125"/>
      <c r="BO32" s="126"/>
      <c r="BP32" s="127"/>
      <c r="BQ32" s="8"/>
      <c r="BR32" s="8"/>
      <c r="BS32" s="125"/>
      <c r="BT32" s="126"/>
      <c r="BU32" s="127"/>
      <c r="BV32" s="8"/>
      <c r="BW32" s="8"/>
      <c r="BX32" s="125"/>
      <c r="BY32" s="126"/>
      <c r="BZ32" s="127"/>
      <c r="CA32" s="8"/>
      <c r="CB32" s="8"/>
      <c r="CC32" s="125"/>
      <c r="CD32" s="126"/>
      <c r="CE32" s="127"/>
      <c r="CF32" s="8"/>
      <c r="CG32" s="8"/>
      <c r="CH32" s="125"/>
      <c r="CI32" s="126"/>
      <c r="CJ32" s="127"/>
      <c r="CK32" s="8"/>
      <c r="CL32" s="8"/>
      <c r="CM32" s="125"/>
      <c r="CN32" s="126"/>
      <c r="CO32" s="127"/>
      <c r="CP32" s="8"/>
      <c r="CQ32" s="8"/>
      <c r="CR32" s="125"/>
      <c r="CS32" s="126"/>
      <c r="CT32" s="127"/>
      <c r="CU32" s="8"/>
      <c r="CV32" s="8"/>
      <c r="CW32" s="125"/>
      <c r="CX32" s="126"/>
      <c r="CY32" s="127"/>
      <c r="CZ32" s="8"/>
      <c r="DA32" s="8"/>
      <c r="DB32" s="125"/>
      <c r="DC32" s="126"/>
      <c r="DD32" s="127"/>
      <c r="DE32" s="8"/>
      <c r="DF32" s="8"/>
      <c r="DG32" s="125"/>
      <c r="DH32" s="126"/>
      <c r="DI32" s="127"/>
      <c r="DJ32" s="8"/>
      <c r="DK32" s="8"/>
      <c r="DL32" s="125"/>
      <c r="DM32" s="126"/>
      <c r="DN32" s="127"/>
      <c r="DO32" s="8"/>
      <c r="DP32" s="8"/>
      <c r="DQ32" s="125"/>
      <c r="DR32" s="126"/>
      <c r="DS32" s="127"/>
      <c r="DT32" s="8"/>
      <c r="DU32" s="8"/>
      <c r="DV32" s="125"/>
      <c r="DW32" s="126"/>
      <c r="DX32" s="127"/>
      <c r="DY32" s="8"/>
      <c r="DZ32" s="8"/>
      <c r="EA32" s="125"/>
      <c r="EB32" s="126"/>
      <c r="EC32" s="127"/>
      <c r="ED32" s="8"/>
      <c r="EE32" s="8"/>
      <c r="EF32" s="125"/>
      <c r="EG32" s="126"/>
      <c r="EH32" s="127"/>
      <c r="EI32" s="8"/>
      <c r="EJ32" s="8"/>
      <c r="EK32" s="125"/>
      <c r="EL32" s="126"/>
      <c r="EM32" s="127"/>
      <c r="EN32" s="8"/>
      <c r="EO32" s="8"/>
      <c r="EP32" s="125"/>
      <c r="EQ32" s="126"/>
      <c r="ER32" s="127"/>
      <c r="ES32" s="8"/>
      <c r="ET32" s="8"/>
      <c r="EU32" s="125"/>
      <c r="EV32" s="126"/>
      <c r="EW32" s="127"/>
      <c r="EX32" s="8"/>
      <c r="EY32" s="8"/>
      <c r="EZ32" s="125"/>
      <c r="FA32" s="126"/>
      <c r="FB32" s="127"/>
      <c r="FC32" s="8"/>
      <c r="FD32" s="8"/>
      <c r="FE32" s="125"/>
      <c r="FF32" s="126"/>
      <c r="FG32" s="127"/>
      <c r="FH32" s="8"/>
      <c r="FI32" s="8"/>
      <c r="FJ32" s="125"/>
      <c r="FK32" s="126"/>
      <c r="FL32" s="127"/>
      <c r="FM32" s="8"/>
      <c r="FN32" s="8"/>
      <c r="FO32" s="125"/>
      <c r="FP32" s="126"/>
      <c r="FQ32" s="127"/>
      <c r="FR32" s="8"/>
      <c r="FS32" s="8"/>
      <c r="FT32" s="125"/>
      <c r="FU32" s="126"/>
      <c r="FV32" s="127"/>
      <c r="FW32" s="8"/>
      <c r="FX32" s="8"/>
      <c r="FY32" s="125"/>
      <c r="FZ32" s="126"/>
      <c r="GA32" s="127"/>
      <c r="GB32" s="8"/>
      <c r="GC32" s="8"/>
      <c r="GD32" s="125"/>
      <c r="GE32" s="126"/>
      <c r="GF32" s="127"/>
      <c r="GG32" s="8"/>
      <c r="GH32" s="8"/>
      <c r="GI32" s="125"/>
      <c r="GJ32" s="126"/>
      <c r="GK32" s="127"/>
      <c r="GL32" s="8"/>
      <c r="GM32" s="8"/>
      <c r="GN32" s="125"/>
      <c r="GO32" s="126"/>
      <c r="GP32" s="127"/>
      <c r="GQ32" s="8"/>
      <c r="GR32" s="8"/>
      <c r="GS32" s="125"/>
      <c r="GT32" s="126"/>
      <c r="GU32" s="127"/>
      <c r="GV32" s="8"/>
      <c r="GW32" s="8"/>
      <c r="GX32" s="125"/>
      <c r="GY32" s="126"/>
      <c r="GZ32" s="127"/>
      <c r="HA32" s="8"/>
      <c r="HB32" s="8"/>
      <c r="HC32" s="125"/>
      <c r="HD32" s="126"/>
      <c r="HE32" s="127"/>
      <c r="HF32" s="8"/>
      <c r="HG32" s="8"/>
      <c r="HH32" s="125"/>
      <c r="HI32" s="126"/>
      <c r="HJ32" s="127"/>
      <c r="HK32" s="8"/>
      <c r="HL32" s="8"/>
      <c r="HM32" s="125"/>
      <c r="HN32" s="126"/>
      <c r="HO32" s="127"/>
      <c r="HP32" s="8"/>
      <c r="HQ32" s="8"/>
      <c r="HR32" s="125"/>
      <c r="HS32" s="126"/>
      <c r="HT32" s="127"/>
      <c r="HU32" s="8"/>
      <c r="HV32" s="8"/>
      <c r="HW32" s="125"/>
      <c r="HX32" s="126"/>
      <c r="HY32" s="127"/>
      <c r="HZ32" s="8"/>
      <c r="IA32" s="8"/>
      <c r="IB32" s="125"/>
      <c r="IC32" s="126"/>
      <c r="ID32" s="127"/>
      <c r="IE32" s="8"/>
      <c r="IF32" s="8"/>
      <c r="IG32" s="125"/>
      <c r="IH32" s="126"/>
      <c r="II32" s="127"/>
      <c r="IJ32" s="8"/>
      <c r="IK32" s="8"/>
      <c r="IL32" s="125"/>
      <c r="IM32" s="126"/>
      <c r="IN32" s="127"/>
      <c r="IO32" s="8"/>
      <c r="IP32" s="8"/>
      <c r="IQ32" s="125"/>
      <c r="IR32" s="126"/>
      <c r="IS32" s="127"/>
      <c r="IT32" s="8"/>
      <c r="IU32" s="8"/>
      <c r="IV32" s="125"/>
    </row>
    <row r="33" spans="1:256" s="128" customFormat="1">
      <c r="A33" s="75" t="s">
        <v>838</v>
      </c>
      <c r="B33" s="71" t="s">
        <v>839</v>
      </c>
      <c r="C33" s="72">
        <v>100</v>
      </c>
      <c r="D33" s="124">
        <f t="shared" ref="D33:D35" si="4">C33*0.93</f>
        <v>93</v>
      </c>
      <c r="E33" s="8"/>
      <c r="F33" s="125"/>
      <c r="G33" s="126"/>
      <c r="H33" s="127"/>
      <c r="I33" s="8"/>
      <c r="J33" s="8"/>
      <c r="K33" s="125"/>
      <c r="L33" s="126"/>
      <c r="M33" s="127"/>
      <c r="N33" s="8"/>
      <c r="O33" s="8"/>
      <c r="P33" s="125"/>
      <c r="Q33" s="126"/>
      <c r="R33" s="127"/>
      <c r="S33" s="8"/>
      <c r="T33" s="8"/>
      <c r="U33" s="125"/>
      <c r="V33" s="126"/>
      <c r="W33" s="127"/>
      <c r="X33" s="8"/>
      <c r="Y33" s="8"/>
      <c r="Z33" s="125"/>
      <c r="AA33" s="126"/>
      <c r="AB33" s="127"/>
      <c r="AC33" s="8"/>
      <c r="AD33" s="8"/>
      <c r="AE33" s="125"/>
      <c r="AF33" s="126"/>
      <c r="AG33" s="127"/>
      <c r="AH33" s="8"/>
      <c r="AI33" s="8"/>
      <c r="AJ33" s="125"/>
      <c r="AK33" s="126"/>
      <c r="AL33" s="127"/>
      <c r="AM33" s="8"/>
      <c r="AN33" s="8"/>
      <c r="AO33" s="125"/>
      <c r="AP33" s="126"/>
      <c r="AQ33" s="127"/>
      <c r="AR33" s="8"/>
      <c r="AS33" s="8"/>
      <c r="AT33" s="125"/>
      <c r="AU33" s="126"/>
      <c r="AV33" s="127"/>
      <c r="AW33" s="8"/>
      <c r="AX33" s="8"/>
      <c r="AY33" s="125"/>
      <c r="AZ33" s="126"/>
      <c r="BA33" s="127"/>
      <c r="BB33" s="8"/>
      <c r="BC33" s="8"/>
      <c r="BD33" s="125"/>
      <c r="BE33" s="126"/>
      <c r="BF33" s="127"/>
      <c r="BG33" s="8"/>
      <c r="BH33" s="8"/>
      <c r="BI33" s="125"/>
      <c r="BJ33" s="126"/>
      <c r="BK33" s="127"/>
      <c r="BL33" s="8"/>
      <c r="BM33" s="8"/>
      <c r="BN33" s="125"/>
      <c r="BO33" s="126"/>
      <c r="BP33" s="127"/>
      <c r="BQ33" s="8"/>
      <c r="BR33" s="8"/>
      <c r="BS33" s="125"/>
      <c r="BT33" s="126"/>
      <c r="BU33" s="127"/>
      <c r="BV33" s="8"/>
      <c r="BW33" s="8"/>
      <c r="BX33" s="125"/>
      <c r="BY33" s="126"/>
      <c r="BZ33" s="127"/>
      <c r="CA33" s="8"/>
      <c r="CB33" s="8"/>
      <c r="CC33" s="125"/>
      <c r="CD33" s="126"/>
      <c r="CE33" s="127"/>
      <c r="CF33" s="8"/>
      <c r="CG33" s="8"/>
      <c r="CH33" s="125"/>
      <c r="CI33" s="126"/>
      <c r="CJ33" s="127"/>
      <c r="CK33" s="8"/>
      <c r="CL33" s="8"/>
      <c r="CM33" s="125"/>
      <c r="CN33" s="126"/>
      <c r="CO33" s="127"/>
      <c r="CP33" s="8"/>
      <c r="CQ33" s="8"/>
      <c r="CR33" s="125"/>
      <c r="CS33" s="126"/>
      <c r="CT33" s="127"/>
      <c r="CU33" s="8"/>
      <c r="CV33" s="8"/>
      <c r="CW33" s="125"/>
      <c r="CX33" s="126"/>
      <c r="CY33" s="127"/>
      <c r="CZ33" s="8"/>
      <c r="DA33" s="8"/>
      <c r="DB33" s="125"/>
      <c r="DC33" s="126"/>
      <c r="DD33" s="127"/>
      <c r="DE33" s="8"/>
      <c r="DF33" s="8"/>
      <c r="DG33" s="125"/>
      <c r="DH33" s="126"/>
      <c r="DI33" s="127"/>
      <c r="DJ33" s="8"/>
      <c r="DK33" s="8"/>
      <c r="DL33" s="125"/>
      <c r="DM33" s="126"/>
      <c r="DN33" s="127"/>
      <c r="DO33" s="8"/>
      <c r="DP33" s="8"/>
      <c r="DQ33" s="125"/>
      <c r="DR33" s="126"/>
      <c r="DS33" s="127"/>
      <c r="DT33" s="8"/>
      <c r="DU33" s="8"/>
      <c r="DV33" s="125"/>
      <c r="DW33" s="126"/>
      <c r="DX33" s="127"/>
      <c r="DY33" s="8"/>
      <c r="DZ33" s="8"/>
      <c r="EA33" s="125"/>
      <c r="EB33" s="126"/>
      <c r="EC33" s="127"/>
      <c r="ED33" s="8"/>
      <c r="EE33" s="8"/>
      <c r="EF33" s="125"/>
      <c r="EG33" s="126"/>
      <c r="EH33" s="127"/>
      <c r="EI33" s="8"/>
      <c r="EJ33" s="8"/>
      <c r="EK33" s="125"/>
      <c r="EL33" s="126"/>
      <c r="EM33" s="127"/>
      <c r="EN33" s="8"/>
      <c r="EO33" s="8"/>
      <c r="EP33" s="125"/>
      <c r="EQ33" s="126"/>
      <c r="ER33" s="127"/>
      <c r="ES33" s="8"/>
      <c r="ET33" s="8"/>
      <c r="EU33" s="125"/>
      <c r="EV33" s="126"/>
      <c r="EW33" s="127"/>
      <c r="EX33" s="8"/>
      <c r="EY33" s="8"/>
      <c r="EZ33" s="125"/>
      <c r="FA33" s="126"/>
      <c r="FB33" s="127"/>
      <c r="FC33" s="8"/>
      <c r="FD33" s="8"/>
      <c r="FE33" s="125"/>
      <c r="FF33" s="126"/>
      <c r="FG33" s="127"/>
      <c r="FH33" s="8"/>
      <c r="FI33" s="8"/>
      <c r="FJ33" s="125"/>
      <c r="FK33" s="126"/>
      <c r="FL33" s="127"/>
      <c r="FM33" s="8"/>
      <c r="FN33" s="8"/>
      <c r="FO33" s="125"/>
      <c r="FP33" s="126"/>
      <c r="FQ33" s="127"/>
      <c r="FR33" s="8"/>
      <c r="FS33" s="8"/>
      <c r="FT33" s="125"/>
      <c r="FU33" s="126"/>
      <c r="FV33" s="127"/>
      <c r="FW33" s="8"/>
      <c r="FX33" s="8"/>
      <c r="FY33" s="125"/>
      <c r="FZ33" s="126"/>
      <c r="GA33" s="127"/>
      <c r="GB33" s="8"/>
      <c r="GC33" s="8"/>
      <c r="GD33" s="125"/>
      <c r="GE33" s="126"/>
      <c r="GF33" s="127"/>
      <c r="GG33" s="8"/>
      <c r="GH33" s="8"/>
      <c r="GI33" s="125"/>
      <c r="GJ33" s="126"/>
      <c r="GK33" s="127"/>
      <c r="GL33" s="8"/>
      <c r="GM33" s="8"/>
      <c r="GN33" s="125"/>
      <c r="GO33" s="126"/>
      <c r="GP33" s="127"/>
      <c r="GQ33" s="8"/>
      <c r="GR33" s="8"/>
      <c r="GS33" s="125"/>
      <c r="GT33" s="126"/>
      <c r="GU33" s="127"/>
      <c r="GV33" s="8"/>
      <c r="GW33" s="8"/>
      <c r="GX33" s="125"/>
      <c r="GY33" s="126"/>
      <c r="GZ33" s="127"/>
      <c r="HA33" s="8"/>
      <c r="HB33" s="8"/>
      <c r="HC33" s="125"/>
      <c r="HD33" s="126"/>
      <c r="HE33" s="127"/>
      <c r="HF33" s="8"/>
      <c r="HG33" s="8"/>
      <c r="HH33" s="125"/>
      <c r="HI33" s="126"/>
      <c r="HJ33" s="127"/>
      <c r="HK33" s="8"/>
      <c r="HL33" s="8"/>
      <c r="HM33" s="125"/>
      <c r="HN33" s="126"/>
      <c r="HO33" s="127"/>
      <c r="HP33" s="8"/>
      <c r="HQ33" s="8"/>
      <c r="HR33" s="125"/>
      <c r="HS33" s="126"/>
      <c r="HT33" s="127"/>
      <c r="HU33" s="8"/>
      <c r="HV33" s="8"/>
      <c r="HW33" s="125"/>
      <c r="HX33" s="126"/>
      <c r="HY33" s="127"/>
      <c r="HZ33" s="8"/>
      <c r="IA33" s="8"/>
      <c r="IB33" s="125"/>
      <c r="IC33" s="126"/>
      <c r="ID33" s="127"/>
      <c r="IE33" s="8"/>
      <c r="IF33" s="8"/>
      <c r="IG33" s="125"/>
      <c r="IH33" s="126"/>
      <c r="II33" s="127"/>
      <c r="IJ33" s="8"/>
      <c r="IK33" s="8"/>
      <c r="IL33" s="125"/>
      <c r="IM33" s="126"/>
      <c r="IN33" s="127"/>
      <c r="IO33" s="8"/>
      <c r="IP33" s="8"/>
      <c r="IQ33" s="125"/>
      <c r="IR33" s="126"/>
      <c r="IS33" s="127"/>
      <c r="IT33" s="8"/>
      <c r="IU33" s="8"/>
      <c r="IV33" s="125"/>
    </row>
    <row r="34" spans="1:256" s="128" customFormat="1">
      <c r="A34" s="70" t="s">
        <v>840</v>
      </c>
      <c r="B34" s="71" t="s">
        <v>841</v>
      </c>
      <c r="C34" s="72">
        <v>83</v>
      </c>
      <c r="D34" s="124">
        <f t="shared" si="4"/>
        <v>77.19</v>
      </c>
      <c r="E34" s="8"/>
      <c r="F34" s="125"/>
      <c r="G34" s="126"/>
      <c r="H34" s="127"/>
      <c r="I34" s="8"/>
      <c r="J34" s="8"/>
      <c r="K34" s="125"/>
      <c r="L34" s="126"/>
      <c r="M34" s="127"/>
      <c r="N34" s="8"/>
      <c r="O34" s="8"/>
      <c r="P34" s="125"/>
      <c r="Q34" s="126"/>
      <c r="R34" s="127"/>
      <c r="S34" s="8"/>
      <c r="T34" s="8"/>
      <c r="U34" s="125"/>
      <c r="V34" s="126"/>
      <c r="W34" s="127"/>
      <c r="X34" s="8"/>
      <c r="Y34" s="8"/>
      <c r="Z34" s="125"/>
      <c r="AA34" s="126"/>
      <c r="AB34" s="127"/>
      <c r="AC34" s="8"/>
      <c r="AD34" s="8"/>
      <c r="AE34" s="125"/>
      <c r="AF34" s="126"/>
      <c r="AG34" s="127"/>
      <c r="AH34" s="8"/>
      <c r="AI34" s="8"/>
      <c r="AJ34" s="125"/>
      <c r="AK34" s="126"/>
      <c r="AL34" s="127"/>
      <c r="AM34" s="8"/>
      <c r="AN34" s="8"/>
      <c r="AO34" s="125"/>
      <c r="AP34" s="126"/>
      <c r="AQ34" s="127"/>
      <c r="AR34" s="8"/>
      <c r="AS34" s="8"/>
      <c r="AT34" s="125"/>
      <c r="AU34" s="126"/>
      <c r="AV34" s="127"/>
      <c r="AW34" s="8"/>
      <c r="AX34" s="8"/>
      <c r="AY34" s="125"/>
      <c r="AZ34" s="126"/>
      <c r="BA34" s="127"/>
      <c r="BB34" s="8"/>
      <c r="BC34" s="8"/>
      <c r="BD34" s="125"/>
      <c r="BE34" s="126"/>
      <c r="BF34" s="127"/>
      <c r="BG34" s="8"/>
      <c r="BH34" s="8"/>
      <c r="BI34" s="125"/>
      <c r="BJ34" s="126"/>
      <c r="BK34" s="127"/>
      <c r="BL34" s="8"/>
      <c r="BM34" s="8"/>
      <c r="BN34" s="125"/>
      <c r="BO34" s="126"/>
      <c r="BP34" s="127"/>
      <c r="BQ34" s="8"/>
      <c r="BR34" s="8"/>
      <c r="BS34" s="125"/>
      <c r="BT34" s="126"/>
      <c r="BU34" s="127"/>
      <c r="BV34" s="8"/>
      <c r="BW34" s="8"/>
      <c r="BX34" s="125"/>
      <c r="BY34" s="126"/>
      <c r="BZ34" s="127"/>
      <c r="CA34" s="8"/>
      <c r="CB34" s="8"/>
      <c r="CC34" s="125"/>
      <c r="CD34" s="126"/>
      <c r="CE34" s="127"/>
      <c r="CF34" s="8"/>
      <c r="CG34" s="8"/>
      <c r="CH34" s="125"/>
      <c r="CI34" s="126"/>
      <c r="CJ34" s="127"/>
      <c r="CK34" s="8"/>
      <c r="CL34" s="8"/>
      <c r="CM34" s="125"/>
      <c r="CN34" s="126"/>
      <c r="CO34" s="127"/>
      <c r="CP34" s="8"/>
      <c r="CQ34" s="8"/>
      <c r="CR34" s="125"/>
      <c r="CS34" s="126"/>
      <c r="CT34" s="127"/>
      <c r="CU34" s="8"/>
      <c r="CV34" s="8"/>
      <c r="CW34" s="125"/>
      <c r="CX34" s="126"/>
      <c r="CY34" s="127"/>
      <c r="CZ34" s="8"/>
      <c r="DA34" s="8"/>
      <c r="DB34" s="125"/>
      <c r="DC34" s="126"/>
      <c r="DD34" s="127"/>
      <c r="DE34" s="8"/>
      <c r="DF34" s="8"/>
      <c r="DG34" s="125"/>
      <c r="DH34" s="126"/>
      <c r="DI34" s="127"/>
      <c r="DJ34" s="8"/>
      <c r="DK34" s="8"/>
      <c r="DL34" s="125"/>
      <c r="DM34" s="126"/>
      <c r="DN34" s="127"/>
      <c r="DO34" s="8"/>
      <c r="DP34" s="8"/>
      <c r="DQ34" s="125"/>
      <c r="DR34" s="126"/>
      <c r="DS34" s="127"/>
      <c r="DT34" s="8"/>
      <c r="DU34" s="8"/>
      <c r="DV34" s="125"/>
      <c r="DW34" s="126"/>
      <c r="DX34" s="127"/>
      <c r="DY34" s="8"/>
      <c r="DZ34" s="8"/>
      <c r="EA34" s="125"/>
      <c r="EB34" s="126"/>
      <c r="EC34" s="127"/>
      <c r="ED34" s="8"/>
      <c r="EE34" s="8"/>
      <c r="EF34" s="125"/>
      <c r="EG34" s="126"/>
      <c r="EH34" s="127"/>
      <c r="EI34" s="8"/>
      <c r="EJ34" s="8"/>
      <c r="EK34" s="125"/>
      <c r="EL34" s="126"/>
      <c r="EM34" s="127"/>
      <c r="EN34" s="8"/>
      <c r="EO34" s="8"/>
      <c r="EP34" s="125"/>
      <c r="EQ34" s="126"/>
      <c r="ER34" s="127"/>
      <c r="ES34" s="8"/>
      <c r="ET34" s="8"/>
      <c r="EU34" s="125"/>
      <c r="EV34" s="126"/>
      <c r="EW34" s="127"/>
      <c r="EX34" s="8"/>
      <c r="EY34" s="8"/>
      <c r="EZ34" s="125"/>
      <c r="FA34" s="126"/>
      <c r="FB34" s="127"/>
      <c r="FC34" s="8"/>
      <c r="FD34" s="8"/>
      <c r="FE34" s="125"/>
      <c r="FF34" s="126"/>
      <c r="FG34" s="127"/>
      <c r="FH34" s="8"/>
      <c r="FI34" s="8"/>
      <c r="FJ34" s="125"/>
      <c r="FK34" s="126"/>
      <c r="FL34" s="127"/>
      <c r="FM34" s="8"/>
      <c r="FN34" s="8"/>
      <c r="FO34" s="125"/>
      <c r="FP34" s="126"/>
      <c r="FQ34" s="127"/>
      <c r="FR34" s="8"/>
      <c r="FS34" s="8"/>
      <c r="FT34" s="125"/>
      <c r="FU34" s="126"/>
      <c r="FV34" s="127"/>
      <c r="FW34" s="8"/>
      <c r="FX34" s="8"/>
      <c r="FY34" s="125"/>
      <c r="FZ34" s="126"/>
      <c r="GA34" s="127"/>
      <c r="GB34" s="8"/>
      <c r="GC34" s="8"/>
      <c r="GD34" s="125"/>
      <c r="GE34" s="126"/>
      <c r="GF34" s="127"/>
      <c r="GG34" s="8"/>
      <c r="GH34" s="8"/>
      <c r="GI34" s="125"/>
      <c r="GJ34" s="126"/>
      <c r="GK34" s="127"/>
      <c r="GL34" s="8"/>
      <c r="GM34" s="8"/>
      <c r="GN34" s="125"/>
      <c r="GO34" s="126"/>
      <c r="GP34" s="127"/>
      <c r="GQ34" s="8"/>
      <c r="GR34" s="8"/>
      <c r="GS34" s="125"/>
      <c r="GT34" s="126"/>
      <c r="GU34" s="127"/>
      <c r="GV34" s="8"/>
      <c r="GW34" s="8"/>
      <c r="GX34" s="125"/>
      <c r="GY34" s="126"/>
      <c r="GZ34" s="127"/>
      <c r="HA34" s="8"/>
      <c r="HB34" s="8"/>
      <c r="HC34" s="125"/>
      <c r="HD34" s="126"/>
      <c r="HE34" s="127"/>
      <c r="HF34" s="8"/>
      <c r="HG34" s="8"/>
      <c r="HH34" s="125"/>
      <c r="HI34" s="126"/>
      <c r="HJ34" s="127"/>
      <c r="HK34" s="8"/>
      <c r="HL34" s="8"/>
      <c r="HM34" s="125"/>
      <c r="HN34" s="126"/>
      <c r="HO34" s="127"/>
      <c r="HP34" s="8"/>
      <c r="HQ34" s="8"/>
      <c r="HR34" s="125"/>
      <c r="HS34" s="126"/>
      <c r="HT34" s="127"/>
      <c r="HU34" s="8"/>
      <c r="HV34" s="8"/>
      <c r="HW34" s="125"/>
      <c r="HX34" s="126"/>
      <c r="HY34" s="127"/>
      <c r="HZ34" s="8"/>
      <c r="IA34" s="8"/>
      <c r="IB34" s="125"/>
      <c r="IC34" s="126"/>
      <c r="ID34" s="127"/>
      <c r="IE34" s="8"/>
      <c r="IF34" s="8"/>
      <c r="IG34" s="125"/>
      <c r="IH34" s="126"/>
      <c r="II34" s="127"/>
      <c r="IJ34" s="8"/>
      <c r="IK34" s="8"/>
      <c r="IL34" s="125"/>
      <c r="IM34" s="126"/>
      <c r="IN34" s="127"/>
      <c r="IO34" s="8"/>
      <c r="IP34" s="8"/>
      <c r="IQ34" s="125"/>
      <c r="IR34" s="126"/>
      <c r="IS34" s="127"/>
      <c r="IT34" s="8"/>
      <c r="IU34" s="8"/>
      <c r="IV34" s="125"/>
    </row>
    <row r="35" spans="1:256" s="128" customFormat="1">
      <c r="A35" s="75" t="s">
        <v>842</v>
      </c>
      <c r="B35" s="71" t="s">
        <v>843</v>
      </c>
      <c r="C35" s="72">
        <v>249</v>
      </c>
      <c r="D35" s="124">
        <f t="shared" si="4"/>
        <v>231.57000000000002</v>
      </c>
      <c r="E35" s="8"/>
      <c r="F35" s="125"/>
      <c r="G35" s="126"/>
      <c r="H35" s="127"/>
      <c r="I35" s="8"/>
      <c r="J35" s="8"/>
      <c r="K35" s="125"/>
      <c r="L35" s="126"/>
      <c r="M35" s="127"/>
      <c r="N35" s="8"/>
      <c r="O35" s="8"/>
      <c r="P35" s="125"/>
      <c r="Q35" s="126"/>
      <c r="R35" s="127"/>
      <c r="S35" s="8"/>
      <c r="T35" s="8"/>
      <c r="U35" s="125"/>
      <c r="V35" s="126"/>
      <c r="W35" s="127"/>
      <c r="X35" s="8"/>
      <c r="Y35" s="8"/>
      <c r="Z35" s="125"/>
      <c r="AA35" s="126"/>
      <c r="AB35" s="127"/>
      <c r="AC35" s="8"/>
      <c r="AD35" s="8"/>
      <c r="AE35" s="125"/>
      <c r="AF35" s="126"/>
      <c r="AG35" s="127"/>
      <c r="AH35" s="8"/>
      <c r="AI35" s="8"/>
      <c r="AJ35" s="125"/>
      <c r="AK35" s="126"/>
      <c r="AL35" s="127"/>
      <c r="AM35" s="8"/>
      <c r="AN35" s="8"/>
      <c r="AO35" s="125"/>
      <c r="AP35" s="126"/>
      <c r="AQ35" s="127"/>
      <c r="AR35" s="8"/>
      <c r="AS35" s="8"/>
      <c r="AT35" s="125"/>
      <c r="AU35" s="126"/>
      <c r="AV35" s="127"/>
      <c r="AW35" s="8"/>
      <c r="AX35" s="8"/>
      <c r="AY35" s="125"/>
      <c r="AZ35" s="126"/>
      <c r="BA35" s="127"/>
      <c r="BB35" s="8"/>
      <c r="BC35" s="8"/>
      <c r="BD35" s="125"/>
      <c r="BE35" s="126"/>
      <c r="BF35" s="127"/>
      <c r="BG35" s="8"/>
      <c r="BH35" s="8"/>
      <c r="BI35" s="125"/>
      <c r="BJ35" s="126"/>
      <c r="BK35" s="127"/>
      <c r="BL35" s="8"/>
      <c r="BM35" s="8"/>
      <c r="BN35" s="125"/>
      <c r="BO35" s="126"/>
      <c r="BP35" s="127"/>
      <c r="BQ35" s="8"/>
      <c r="BR35" s="8"/>
      <c r="BS35" s="125"/>
      <c r="BT35" s="126"/>
      <c r="BU35" s="127"/>
      <c r="BV35" s="8"/>
      <c r="BW35" s="8"/>
      <c r="BX35" s="125"/>
      <c r="BY35" s="126"/>
      <c r="BZ35" s="127"/>
      <c r="CA35" s="8"/>
      <c r="CB35" s="8"/>
      <c r="CC35" s="125"/>
      <c r="CD35" s="126"/>
      <c r="CE35" s="127"/>
      <c r="CF35" s="8"/>
      <c r="CG35" s="8"/>
      <c r="CH35" s="125"/>
      <c r="CI35" s="126"/>
      <c r="CJ35" s="127"/>
      <c r="CK35" s="8"/>
      <c r="CL35" s="8"/>
      <c r="CM35" s="125"/>
      <c r="CN35" s="126"/>
      <c r="CO35" s="127"/>
      <c r="CP35" s="8"/>
      <c r="CQ35" s="8"/>
      <c r="CR35" s="125"/>
      <c r="CS35" s="126"/>
      <c r="CT35" s="127"/>
      <c r="CU35" s="8"/>
      <c r="CV35" s="8"/>
      <c r="CW35" s="125"/>
      <c r="CX35" s="126"/>
      <c r="CY35" s="127"/>
      <c r="CZ35" s="8"/>
      <c r="DA35" s="8"/>
      <c r="DB35" s="125"/>
      <c r="DC35" s="126"/>
      <c r="DD35" s="127"/>
      <c r="DE35" s="8"/>
      <c r="DF35" s="8"/>
      <c r="DG35" s="125"/>
      <c r="DH35" s="126"/>
      <c r="DI35" s="127"/>
      <c r="DJ35" s="8"/>
      <c r="DK35" s="8"/>
      <c r="DL35" s="125"/>
      <c r="DM35" s="126"/>
      <c r="DN35" s="127"/>
      <c r="DO35" s="8"/>
      <c r="DP35" s="8"/>
      <c r="DQ35" s="125"/>
      <c r="DR35" s="126"/>
      <c r="DS35" s="127"/>
      <c r="DT35" s="8"/>
      <c r="DU35" s="8"/>
      <c r="DV35" s="125"/>
      <c r="DW35" s="126"/>
      <c r="DX35" s="127"/>
      <c r="DY35" s="8"/>
      <c r="DZ35" s="8"/>
      <c r="EA35" s="125"/>
      <c r="EB35" s="126"/>
      <c r="EC35" s="127"/>
      <c r="ED35" s="8"/>
      <c r="EE35" s="8"/>
      <c r="EF35" s="125"/>
      <c r="EG35" s="126"/>
      <c r="EH35" s="127"/>
      <c r="EI35" s="8"/>
      <c r="EJ35" s="8"/>
      <c r="EK35" s="125"/>
      <c r="EL35" s="126"/>
      <c r="EM35" s="127"/>
      <c r="EN35" s="8"/>
      <c r="EO35" s="8"/>
      <c r="EP35" s="125"/>
      <c r="EQ35" s="126"/>
      <c r="ER35" s="127"/>
      <c r="ES35" s="8"/>
      <c r="ET35" s="8"/>
      <c r="EU35" s="125"/>
      <c r="EV35" s="126"/>
      <c r="EW35" s="127"/>
      <c r="EX35" s="8"/>
      <c r="EY35" s="8"/>
      <c r="EZ35" s="125"/>
      <c r="FA35" s="126"/>
      <c r="FB35" s="127"/>
      <c r="FC35" s="8"/>
      <c r="FD35" s="8"/>
      <c r="FE35" s="125"/>
      <c r="FF35" s="126"/>
      <c r="FG35" s="127"/>
      <c r="FH35" s="8"/>
      <c r="FI35" s="8"/>
      <c r="FJ35" s="125"/>
      <c r="FK35" s="126"/>
      <c r="FL35" s="127"/>
      <c r="FM35" s="8"/>
      <c r="FN35" s="8"/>
      <c r="FO35" s="125"/>
      <c r="FP35" s="126"/>
      <c r="FQ35" s="127"/>
      <c r="FR35" s="8"/>
      <c r="FS35" s="8"/>
      <c r="FT35" s="125"/>
      <c r="FU35" s="126"/>
      <c r="FV35" s="127"/>
      <c r="FW35" s="8"/>
      <c r="FX35" s="8"/>
      <c r="FY35" s="125"/>
      <c r="FZ35" s="126"/>
      <c r="GA35" s="127"/>
      <c r="GB35" s="8"/>
      <c r="GC35" s="8"/>
      <c r="GD35" s="125"/>
      <c r="GE35" s="126"/>
      <c r="GF35" s="127"/>
      <c r="GG35" s="8"/>
      <c r="GH35" s="8"/>
      <c r="GI35" s="125"/>
      <c r="GJ35" s="126"/>
      <c r="GK35" s="127"/>
      <c r="GL35" s="8"/>
      <c r="GM35" s="8"/>
      <c r="GN35" s="125"/>
      <c r="GO35" s="126"/>
      <c r="GP35" s="127"/>
      <c r="GQ35" s="8"/>
      <c r="GR35" s="8"/>
      <c r="GS35" s="125"/>
      <c r="GT35" s="126"/>
      <c r="GU35" s="127"/>
      <c r="GV35" s="8"/>
      <c r="GW35" s="8"/>
      <c r="GX35" s="125"/>
      <c r="GY35" s="126"/>
      <c r="GZ35" s="127"/>
      <c r="HA35" s="8"/>
      <c r="HB35" s="8"/>
      <c r="HC35" s="125"/>
      <c r="HD35" s="126"/>
      <c r="HE35" s="127"/>
      <c r="HF35" s="8"/>
      <c r="HG35" s="8"/>
      <c r="HH35" s="125"/>
      <c r="HI35" s="126"/>
      <c r="HJ35" s="127"/>
      <c r="HK35" s="8"/>
      <c r="HL35" s="8"/>
      <c r="HM35" s="125"/>
      <c r="HN35" s="126"/>
      <c r="HO35" s="127"/>
      <c r="HP35" s="8"/>
      <c r="HQ35" s="8"/>
      <c r="HR35" s="125"/>
      <c r="HS35" s="126"/>
      <c r="HT35" s="127"/>
      <c r="HU35" s="8"/>
      <c r="HV35" s="8"/>
      <c r="HW35" s="125"/>
      <c r="HX35" s="126"/>
      <c r="HY35" s="127"/>
      <c r="HZ35" s="8"/>
      <c r="IA35" s="8"/>
      <c r="IB35" s="125"/>
      <c r="IC35" s="126"/>
      <c r="ID35" s="127"/>
      <c r="IE35" s="8"/>
      <c r="IF35" s="8"/>
      <c r="IG35" s="125"/>
      <c r="IH35" s="126"/>
      <c r="II35" s="127"/>
      <c r="IJ35" s="8"/>
      <c r="IK35" s="8"/>
      <c r="IL35" s="125"/>
      <c r="IM35" s="126"/>
      <c r="IN35" s="127"/>
      <c r="IO35" s="8"/>
      <c r="IP35" s="8"/>
      <c r="IQ35" s="125"/>
      <c r="IR35" s="126"/>
      <c r="IS35" s="127"/>
      <c r="IT35" s="8"/>
      <c r="IU35" s="8"/>
      <c r="IV35" s="125"/>
    </row>
    <row r="36" spans="1:256" s="128" customFormat="1">
      <c r="A36" s="75"/>
      <c r="B36" s="71"/>
      <c r="C36" s="72"/>
      <c r="D36" s="124"/>
      <c r="E36" s="8"/>
      <c r="F36" s="125"/>
      <c r="G36" s="126"/>
      <c r="H36" s="127"/>
      <c r="I36" s="8"/>
      <c r="J36" s="8"/>
      <c r="K36" s="125"/>
      <c r="L36" s="126"/>
      <c r="M36" s="127"/>
      <c r="N36" s="8"/>
      <c r="O36" s="8"/>
      <c r="P36" s="125"/>
      <c r="Q36" s="126"/>
      <c r="R36" s="127"/>
      <c r="S36" s="8"/>
      <c r="T36" s="8"/>
      <c r="U36" s="125"/>
      <c r="V36" s="126"/>
      <c r="W36" s="127"/>
      <c r="X36" s="8"/>
      <c r="Y36" s="8"/>
      <c r="Z36" s="125"/>
      <c r="AA36" s="126"/>
      <c r="AB36" s="127"/>
      <c r="AC36" s="8"/>
      <c r="AD36" s="8"/>
      <c r="AE36" s="125"/>
      <c r="AF36" s="126"/>
      <c r="AG36" s="127"/>
      <c r="AH36" s="8"/>
      <c r="AI36" s="8"/>
      <c r="AJ36" s="125"/>
      <c r="AK36" s="126"/>
      <c r="AL36" s="127"/>
      <c r="AM36" s="8"/>
      <c r="AN36" s="8"/>
      <c r="AO36" s="125"/>
      <c r="AP36" s="126"/>
      <c r="AQ36" s="127"/>
      <c r="AR36" s="8"/>
      <c r="AS36" s="8"/>
      <c r="AT36" s="125"/>
      <c r="AU36" s="126"/>
      <c r="AV36" s="127"/>
      <c r="AW36" s="8"/>
      <c r="AX36" s="8"/>
      <c r="AY36" s="125"/>
      <c r="AZ36" s="126"/>
      <c r="BA36" s="127"/>
      <c r="BB36" s="8"/>
      <c r="BC36" s="8"/>
      <c r="BD36" s="125"/>
      <c r="BE36" s="126"/>
      <c r="BF36" s="127"/>
      <c r="BG36" s="8"/>
      <c r="BH36" s="8"/>
      <c r="BI36" s="125"/>
      <c r="BJ36" s="126"/>
      <c r="BK36" s="127"/>
      <c r="BL36" s="8"/>
      <c r="BM36" s="8"/>
      <c r="BN36" s="125"/>
      <c r="BO36" s="126"/>
      <c r="BP36" s="127"/>
      <c r="BQ36" s="8"/>
      <c r="BR36" s="8"/>
      <c r="BS36" s="125"/>
      <c r="BT36" s="126"/>
      <c r="BU36" s="127"/>
      <c r="BV36" s="8"/>
      <c r="BW36" s="8"/>
      <c r="BX36" s="125"/>
      <c r="BY36" s="126"/>
      <c r="BZ36" s="127"/>
      <c r="CA36" s="8"/>
      <c r="CB36" s="8"/>
      <c r="CC36" s="125"/>
      <c r="CD36" s="126"/>
      <c r="CE36" s="127"/>
      <c r="CF36" s="8"/>
      <c r="CG36" s="8"/>
      <c r="CH36" s="125"/>
      <c r="CI36" s="126"/>
      <c r="CJ36" s="127"/>
      <c r="CK36" s="8"/>
      <c r="CL36" s="8"/>
      <c r="CM36" s="125"/>
      <c r="CN36" s="126"/>
      <c r="CO36" s="127"/>
      <c r="CP36" s="8"/>
      <c r="CQ36" s="8"/>
      <c r="CR36" s="125"/>
      <c r="CS36" s="126"/>
      <c r="CT36" s="127"/>
      <c r="CU36" s="8"/>
      <c r="CV36" s="8"/>
      <c r="CW36" s="125"/>
      <c r="CX36" s="126"/>
      <c r="CY36" s="127"/>
      <c r="CZ36" s="8"/>
      <c r="DA36" s="8"/>
      <c r="DB36" s="125"/>
      <c r="DC36" s="126"/>
      <c r="DD36" s="127"/>
      <c r="DE36" s="8"/>
      <c r="DF36" s="8"/>
      <c r="DG36" s="125"/>
      <c r="DH36" s="126"/>
      <c r="DI36" s="127"/>
      <c r="DJ36" s="8"/>
      <c r="DK36" s="8"/>
      <c r="DL36" s="125"/>
      <c r="DM36" s="126"/>
      <c r="DN36" s="127"/>
      <c r="DO36" s="8"/>
      <c r="DP36" s="8"/>
      <c r="DQ36" s="125"/>
      <c r="DR36" s="126"/>
      <c r="DS36" s="127"/>
      <c r="DT36" s="8"/>
      <c r="DU36" s="8"/>
      <c r="DV36" s="125"/>
      <c r="DW36" s="126"/>
      <c r="DX36" s="127"/>
      <c r="DY36" s="8"/>
      <c r="DZ36" s="8"/>
      <c r="EA36" s="125"/>
      <c r="EB36" s="126"/>
      <c r="EC36" s="127"/>
      <c r="ED36" s="8"/>
      <c r="EE36" s="8"/>
      <c r="EF36" s="125"/>
      <c r="EG36" s="126"/>
      <c r="EH36" s="127"/>
      <c r="EI36" s="8"/>
      <c r="EJ36" s="8"/>
      <c r="EK36" s="125"/>
      <c r="EL36" s="126"/>
      <c r="EM36" s="127"/>
      <c r="EN36" s="8"/>
      <c r="EO36" s="8"/>
      <c r="EP36" s="125"/>
      <c r="EQ36" s="126"/>
      <c r="ER36" s="127"/>
      <c r="ES36" s="8"/>
      <c r="ET36" s="8"/>
      <c r="EU36" s="125"/>
      <c r="EV36" s="126"/>
      <c r="EW36" s="127"/>
      <c r="EX36" s="8"/>
      <c r="EY36" s="8"/>
      <c r="EZ36" s="125"/>
      <c r="FA36" s="126"/>
      <c r="FB36" s="127"/>
      <c r="FC36" s="8"/>
      <c r="FD36" s="8"/>
      <c r="FE36" s="125"/>
      <c r="FF36" s="126"/>
      <c r="FG36" s="127"/>
      <c r="FH36" s="8"/>
      <c r="FI36" s="8"/>
      <c r="FJ36" s="125"/>
      <c r="FK36" s="126"/>
      <c r="FL36" s="127"/>
      <c r="FM36" s="8"/>
      <c r="FN36" s="8"/>
      <c r="FO36" s="125"/>
      <c r="FP36" s="126"/>
      <c r="FQ36" s="127"/>
      <c r="FR36" s="8"/>
      <c r="FS36" s="8"/>
      <c r="FT36" s="125"/>
      <c r="FU36" s="126"/>
      <c r="FV36" s="127"/>
      <c r="FW36" s="8"/>
      <c r="FX36" s="8"/>
      <c r="FY36" s="125"/>
      <c r="FZ36" s="126"/>
      <c r="GA36" s="127"/>
      <c r="GB36" s="8"/>
      <c r="GC36" s="8"/>
      <c r="GD36" s="125"/>
      <c r="GE36" s="126"/>
      <c r="GF36" s="127"/>
      <c r="GG36" s="8"/>
      <c r="GH36" s="8"/>
      <c r="GI36" s="125"/>
      <c r="GJ36" s="126"/>
      <c r="GK36" s="127"/>
      <c r="GL36" s="8"/>
      <c r="GM36" s="8"/>
      <c r="GN36" s="125"/>
      <c r="GO36" s="126"/>
      <c r="GP36" s="127"/>
      <c r="GQ36" s="8"/>
      <c r="GR36" s="8"/>
      <c r="GS36" s="125"/>
      <c r="GT36" s="126"/>
      <c r="GU36" s="127"/>
      <c r="GV36" s="8"/>
      <c r="GW36" s="8"/>
      <c r="GX36" s="125"/>
      <c r="GY36" s="126"/>
      <c r="GZ36" s="127"/>
      <c r="HA36" s="8"/>
      <c r="HB36" s="8"/>
      <c r="HC36" s="125"/>
      <c r="HD36" s="126"/>
      <c r="HE36" s="127"/>
      <c r="HF36" s="8"/>
      <c r="HG36" s="8"/>
      <c r="HH36" s="125"/>
      <c r="HI36" s="126"/>
      <c r="HJ36" s="127"/>
      <c r="HK36" s="8"/>
      <c r="HL36" s="8"/>
      <c r="HM36" s="125"/>
      <c r="HN36" s="126"/>
      <c r="HO36" s="127"/>
      <c r="HP36" s="8"/>
      <c r="HQ36" s="8"/>
      <c r="HR36" s="125"/>
      <c r="HS36" s="126"/>
      <c r="HT36" s="127"/>
      <c r="HU36" s="8"/>
      <c r="HV36" s="8"/>
      <c r="HW36" s="125"/>
      <c r="HX36" s="126"/>
      <c r="HY36" s="127"/>
      <c r="HZ36" s="8"/>
      <c r="IA36" s="8"/>
      <c r="IB36" s="125"/>
      <c r="IC36" s="126"/>
      <c r="ID36" s="127"/>
      <c r="IE36" s="8"/>
      <c r="IF36" s="8"/>
      <c r="IG36" s="125"/>
      <c r="IH36" s="126"/>
      <c r="II36" s="127"/>
      <c r="IJ36" s="8"/>
      <c r="IK36" s="8"/>
      <c r="IL36" s="125"/>
      <c r="IM36" s="126"/>
      <c r="IN36" s="127"/>
      <c r="IO36" s="8"/>
      <c r="IP36" s="8"/>
      <c r="IQ36" s="125"/>
      <c r="IR36" s="126"/>
      <c r="IS36" s="127"/>
      <c r="IT36" s="8"/>
      <c r="IU36" s="8"/>
      <c r="IV36" s="125"/>
    </row>
    <row r="37" spans="1:256">
      <c r="A37" s="12"/>
      <c r="B37" s="13" t="s">
        <v>61</v>
      </c>
      <c r="C37" s="14"/>
      <c r="D37" s="15"/>
      <c r="E37" s="8"/>
      <c r="F37" s="125"/>
    </row>
    <row r="38" spans="1:256" s="128" customFormat="1">
      <c r="A38" s="70" t="s">
        <v>828</v>
      </c>
      <c r="B38" s="71" t="s">
        <v>829</v>
      </c>
      <c r="C38" s="72">
        <v>189</v>
      </c>
      <c r="D38" s="124">
        <f t="shared" ref="D38:D40" si="5">C38*0.93</f>
        <v>175.77</v>
      </c>
      <c r="E38" s="8"/>
      <c r="F38" s="125"/>
      <c r="G38" s="126"/>
      <c r="H38" s="127"/>
      <c r="I38" s="8"/>
      <c r="J38" s="8"/>
      <c r="K38" s="125"/>
      <c r="L38" s="126"/>
      <c r="M38" s="127"/>
      <c r="N38" s="8"/>
      <c r="O38" s="8"/>
      <c r="P38" s="125"/>
      <c r="Q38" s="126"/>
      <c r="R38" s="127"/>
      <c r="S38" s="8"/>
      <c r="T38" s="8"/>
      <c r="U38" s="125"/>
      <c r="V38" s="126"/>
      <c r="W38" s="127"/>
      <c r="X38" s="8"/>
      <c r="Y38" s="8"/>
      <c r="Z38" s="125"/>
      <c r="AA38" s="126"/>
      <c r="AB38" s="127"/>
      <c r="AC38" s="8"/>
      <c r="AD38" s="8"/>
      <c r="AE38" s="125"/>
      <c r="AF38" s="126"/>
      <c r="AG38" s="127"/>
      <c r="AH38" s="8"/>
      <c r="AI38" s="8"/>
      <c r="AJ38" s="125"/>
      <c r="AK38" s="126"/>
      <c r="AL38" s="127"/>
      <c r="AM38" s="8"/>
      <c r="AN38" s="8"/>
      <c r="AO38" s="125"/>
      <c r="AP38" s="126"/>
      <c r="AQ38" s="127"/>
      <c r="AR38" s="8"/>
      <c r="AS38" s="8"/>
      <c r="AT38" s="125"/>
      <c r="AU38" s="126"/>
      <c r="AV38" s="127"/>
      <c r="AW38" s="8"/>
      <c r="AX38" s="8"/>
      <c r="AY38" s="125"/>
      <c r="AZ38" s="126"/>
      <c r="BA38" s="127"/>
      <c r="BB38" s="8"/>
      <c r="BC38" s="8"/>
      <c r="BD38" s="125"/>
      <c r="BE38" s="126"/>
      <c r="BF38" s="127"/>
      <c r="BG38" s="8"/>
      <c r="BH38" s="8"/>
      <c r="BI38" s="125"/>
      <c r="BJ38" s="126"/>
      <c r="BK38" s="127"/>
      <c r="BL38" s="8"/>
      <c r="BM38" s="8"/>
      <c r="BN38" s="125"/>
      <c r="BO38" s="126"/>
      <c r="BP38" s="127"/>
      <c r="BQ38" s="8"/>
      <c r="BR38" s="8"/>
      <c r="BS38" s="125"/>
      <c r="BT38" s="126"/>
      <c r="BU38" s="127"/>
      <c r="BV38" s="8"/>
      <c r="BW38" s="8"/>
      <c r="BX38" s="125"/>
      <c r="BY38" s="126"/>
      <c r="BZ38" s="127"/>
      <c r="CA38" s="8"/>
      <c r="CB38" s="8"/>
      <c r="CC38" s="125"/>
      <c r="CD38" s="126"/>
      <c r="CE38" s="127"/>
      <c r="CF38" s="8"/>
      <c r="CG38" s="8"/>
      <c r="CH38" s="125"/>
      <c r="CI38" s="126"/>
      <c r="CJ38" s="127"/>
      <c r="CK38" s="8"/>
      <c r="CL38" s="8"/>
      <c r="CM38" s="125"/>
      <c r="CN38" s="126"/>
      <c r="CO38" s="127"/>
      <c r="CP38" s="8"/>
      <c r="CQ38" s="8"/>
      <c r="CR38" s="125"/>
      <c r="CS38" s="126"/>
      <c r="CT38" s="127"/>
      <c r="CU38" s="8"/>
      <c r="CV38" s="8"/>
      <c r="CW38" s="125"/>
      <c r="CX38" s="126"/>
      <c r="CY38" s="127"/>
      <c r="CZ38" s="8"/>
      <c r="DA38" s="8"/>
      <c r="DB38" s="125"/>
      <c r="DC38" s="126"/>
      <c r="DD38" s="127"/>
      <c r="DE38" s="8"/>
      <c r="DF38" s="8"/>
      <c r="DG38" s="125"/>
      <c r="DH38" s="126"/>
      <c r="DI38" s="127"/>
      <c r="DJ38" s="8"/>
      <c r="DK38" s="8"/>
      <c r="DL38" s="125"/>
      <c r="DM38" s="126"/>
      <c r="DN38" s="127"/>
      <c r="DO38" s="8"/>
      <c r="DP38" s="8"/>
      <c r="DQ38" s="125"/>
      <c r="DR38" s="126"/>
      <c r="DS38" s="127"/>
      <c r="DT38" s="8"/>
      <c r="DU38" s="8"/>
      <c r="DV38" s="125"/>
      <c r="DW38" s="126"/>
      <c r="DX38" s="127"/>
      <c r="DY38" s="8"/>
      <c r="DZ38" s="8"/>
      <c r="EA38" s="125"/>
      <c r="EB38" s="126"/>
      <c r="EC38" s="127"/>
      <c r="ED38" s="8"/>
      <c r="EE38" s="8"/>
      <c r="EF38" s="125"/>
      <c r="EG38" s="126"/>
      <c r="EH38" s="127"/>
      <c r="EI38" s="8"/>
      <c r="EJ38" s="8"/>
      <c r="EK38" s="125"/>
      <c r="EL38" s="126"/>
      <c r="EM38" s="127"/>
      <c r="EN38" s="8"/>
      <c r="EO38" s="8"/>
      <c r="EP38" s="125"/>
      <c r="EQ38" s="126"/>
      <c r="ER38" s="127"/>
      <c r="ES38" s="8"/>
      <c r="ET38" s="8"/>
      <c r="EU38" s="125"/>
      <c r="EV38" s="126"/>
      <c r="EW38" s="127"/>
      <c r="EX38" s="8"/>
      <c r="EY38" s="8"/>
      <c r="EZ38" s="125"/>
      <c r="FA38" s="126"/>
      <c r="FB38" s="127"/>
      <c r="FC38" s="8"/>
      <c r="FD38" s="8"/>
      <c r="FE38" s="125"/>
      <c r="FF38" s="126"/>
      <c r="FG38" s="127"/>
      <c r="FH38" s="8"/>
      <c r="FI38" s="8"/>
      <c r="FJ38" s="125"/>
      <c r="FK38" s="126"/>
      <c r="FL38" s="127"/>
      <c r="FM38" s="8"/>
      <c r="FN38" s="8"/>
      <c r="FO38" s="125"/>
      <c r="FP38" s="126"/>
      <c r="FQ38" s="127"/>
      <c r="FR38" s="8"/>
      <c r="FS38" s="8"/>
      <c r="FT38" s="125"/>
      <c r="FU38" s="126"/>
      <c r="FV38" s="127"/>
      <c r="FW38" s="8"/>
      <c r="FX38" s="8"/>
      <c r="FY38" s="125"/>
      <c r="FZ38" s="126"/>
      <c r="GA38" s="127"/>
      <c r="GB38" s="8"/>
      <c r="GC38" s="8"/>
      <c r="GD38" s="125"/>
      <c r="GE38" s="126"/>
      <c r="GF38" s="127"/>
      <c r="GG38" s="8"/>
      <c r="GH38" s="8"/>
      <c r="GI38" s="125"/>
      <c r="GJ38" s="126"/>
      <c r="GK38" s="127"/>
      <c r="GL38" s="8"/>
      <c r="GM38" s="8"/>
      <c r="GN38" s="125"/>
      <c r="GO38" s="126"/>
      <c r="GP38" s="127"/>
      <c r="GQ38" s="8"/>
      <c r="GR38" s="8"/>
      <c r="GS38" s="125"/>
      <c r="GT38" s="126"/>
      <c r="GU38" s="127"/>
      <c r="GV38" s="8"/>
      <c r="GW38" s="8"/>
      <c r="GX38" s="125"/>
      <c r="GY38" s="126"/>
      <c r="GZ38" s="127"/>
      <c r="HA38" s="8"/>
      <c r="HB38" s="8"/>
      <c r="HC38" s="125"/>
      <c r="HD38" s="126"/>
      <c r="HE38" s="127"/>
      <c r="HF38" s="8"/>
      <c r="HG38" s="8"/>
      <c r="HH38" s="125"/>
      <c r="HI38" s="126"/>
      <c r="HJ38" s="127"/>
      <c r="HK38" s="8"/>
      <c r="HL38" s="8"/>
      <c r="HM38" s="125"/>
      <c r="HN38" s="126"/>
      <c r="HO38" s="127"/>
      <c r="HP38" s="8"/>
      <c r="HQ38" s="8"/>
      <c r="HR38" s="125"/>
      <c r="HS38" s="126"/>
      <c r="HT38" s="127"/>
      <c r="HU38" s="8"/>
      <c r="HV38" s="8"/>
      <c r="HW38" s="125"/>
      <c r="HX38" s="126"/>
      <c r="HY38" s="127"/>
      <c r="HZ38" s="8"/>
      <c r="IA38" s="8"/>
      <c r="IB38" s="125"/>
      <c r="IC38" s="126"/>
      <c r="ID38" s="127"/>
      <c r="IE38" s="8"/>
      <c r="IF38" s="8"/>
      <c r="IG38" s="125"/>
      <c r="IH38" s="126"/>
      <c r="II38" s="127"/>
      <c r="IJ38" s="8"/>
      <c r="IK38" s="8"/>
      <c r="IL38" s="125"/>
      <c r="IM38" s="126"/>
      <c r="IN38" s="127"/>
      <c r="IO38" s="8"/>
      <c r="IP38" s="8"/>
      <c r="IQ38" s="125"/>
      <c r="IR38" s="126"/>
      <c r="IS38" s="127"/>
      <c r="IT38" s="8"/>
      <c r="IU38" s="8"/>
      <c r="IV38" s="125"/>
    </row>
    <row r="39" spans="1:256" s="128" customFormat="1">
      <c r="A39" s="70" t="s">
        <v>830</v>
      </c>
      <c r="B39" s="71" t="s">
        <v>831</v>
      </c>
      <c r="C39" s="72">
        <v>179</v>
      </c>
      <c r="D39" s="124">
        <f t="shared" si="5"/>
        <v>166.47</v>
      </c>
      <c r="E39" s="8"/>
      <c r="F39" s="125"/>
      <c r="G39" s="126"/>
      <c r="H39" s="127"/>
      <c r="I39" s="8"/>
      <c r="J39" s="8"/>
      <c r="K39" s="125"/>
      <c r="L39" s="126"/>
      <c r="M39" s="127"/>
      <c r="N39" s="8"/>
      <c r="O39" s="8"/>
      <c r="P39" s="125"/>
      <c r="Q39" s="126"/>
      <c r="R39" s="127"/>
      <c r="S39" s="8"/>
      <c r="T39" s="8"/>
      <c r="U39" s="125"/>
      <c r="V39" s="126"/>
      <c r="W39" s="127"/>
      <c r="X39" s="8"/>
      <c r="Y39" s="8"/>
      <c r="Z39" s="125"/>
      <c r="AA39" s="126"/>
      <c r="AB39" s="127"/>
      <c r="AC39" s="8"/>
      <c r="AD39" s="8"/>
      <c r="AE39" s="125"/>
      <c r="AF39" s="126"/>
      <c r="AG39" s="127"/>
      <c r="AH39" s="8"/>
      <c r="AI39" s="8"/>
      <c r="AJ39" s="125"/>
      <c r="AK39" s="126"/>
      <c r="AL39" s="127"/>
      <c r="AM39" s="8"/>
      <c r="AN39" s="8"/>
      <c r="AO39" s="125"/>
      <c r="AP39" s="126"/>
      <c r="AQ39" s="127"/>
      <c r="AR39" s="8"/>
      <c r="AS39" s="8"/>
      <c r="AT39" s="125"/>
      <c r="AU39" s="126"/>
      <c r="AV39" s="127"/>
      <c r="AW39" s="8"/>
      <c r="AX39" s="8"/>
      <c r="AY39" s="125"/>
      <c r="AZ39" s="126"/>
      <c r="BA39" s="127"/>
      <c r="BB39" s="8"/>
      <c r="BC39" s="8"/>
      <c r="BD39" s="125"/>
      <c r="BE39" s="126"/>
      <c r="BF39" s="127"/>
      <c r="BG39" s="8"/>
      <c r="BH39" s="8"/>
      <c r="BI39" s="125"/>
      <c r="BJ39" s="126"/>
      <c r="BK39" s="127"/>
      <c r="BL39" s="8"/>
      <c r="BM39" s="8"/>
      <c r="BN39" s="125"/>
      <c r="BO39" s="126"/>
      <c r="BP39" s="127"/>
      <c r="BQ39" s="8"/>
      <c r="BR39" s="8"/>
      <c r="BS39" s="125"/>
      <c r="BT39" s="126"/>
      <c r="BU39" s="127"/>
      <c r="BV39" s="8"/>
      <c r="BW39" s="8"/>
      <c r="BX39" s="125"/>
      <c r="BY39" s="126"/>
      <c r="BZ39" s="127"/>
      <c r="CA39" s="8"/>
      <c r="CB39" s="8"/>
      <c r="CC39" s="125"/>
      <c r="CD39" s="126"/>
      <c r="CE39" s="127"/>
      <c r="CF39" s="8"/>
      <c r="CG39" s="8"/>
      <c r="CH39" s="125"/>
      <c r="CI39" s="126"/>
      <c r="CJ39" s="127"/>
      <c r="CK39" s="8"/>
      <c r="CL39" s="8"/>
      <c r="CM39" s="125"/>
      <c r="CN39" s="126"/>
      <c r="CO39" s="127"/>
      <c r="CP39" s="8"/>
      <c r="CQ39" s="8"/>
      <c r="CR39" s="125"/>
      <c r="CS39" s="126"/>
      <c r="CT39" s="127"/>
      <c r="CU39" s="8"/>
      <c r="CV39" s="8"/>
      <c r="CW39" s="125"/>
      <c r="CX39" s="126"/>
      <c r="CY39" s="127"/>
      <c r="CZ39" s="8"/>
      <c r="DA39" s="8"/>
      <c r="DB39" s="125"/>
      <c r="DC39" s="126"/>
      <c r="DD39" s="127"/>
      <c r="DE39" s="8"/>
      <c r="DF39" s="8"/>
      <c r="DG39" s="125"/>
      <c r="DH39" s="126"/>
      <c r="DI39" s="127"/>
      <c r="DJ39" s="8"/>
      <c r="DK39" s="8"/>
      <c r="DL39" s="125"/>
      <c r="DM39" s="126"/>
      <c r="DN39" s="127"/>
      <c r="DO39" s="8"/>
      <c r="DP39" s="8"/>
      <c r="DQ39" s="125"/>
      <c r="DR39" s="126"/>
      <c r="DS39" s="127"/>
      <c r="DT39" s="8"/>
      <c r="DU39" s="8"/>
      <c r="DV39" s="125"/>
      <c r="DW39" s="126"/>
      <c r="DX39" s="127"/>
      <c r="DY39" s="8"/>
      <c r="DZ39" s="8"/>
      <c r="EA39" s="125"/>
      <c r="EB39" s="126"/>
      <c r="EC39" s="127"/>
      <c r="ED39" s="8"/>
      <c r="EE39" s="8"/>
      <c r="EF39" s="125"/>
      <c r="EG39" s="126"/>
      <c r="EH39" s="127"/>
      <c r="EI39" s="8"/>
      <c r="EJ39" s="8"/>
      <c r="EK39" s="125"/>
      <c r="EL39" s="126"/>
      <c r="EM39" s="127"/>
      <c r="EN39" s="8"/>
      <c r="EO39" s="8"/>
      <c r="EP39" s="125"/>
      <c r="EQ39" s="126"/>
      <c r="ER39" s="127"/>
      <c r="ES39" s="8"/>
      <c r="ET39" s="8"/>
      <c r="EU39" s="125"/>
      <c r="EV39" s="126"/>
      <c r="EW39" s="127"/>
      <c r="EX39" s="8"/>
      <c r="EY39" s="8"/>
      <c r="EZ39" s="125"/>
      <c r="FA39" s="126"/>
      <c r="FB39" s="127"/>
      <c r="FC39" s="8"/>
      <c r="FD39" s="8"/>
      <c r="FE39" s="125"/>
      <c r="FF39" s="126"/>
      <c r="FG39" s="127"/>
      <c r="FH39" s="8"/>
      <c r="FI39" s="8"/>
      <c r="FJ39" s="125"/>
      <c r="FK39" s="126"/>
      <c r="FL39" s="127"/>
      <c r="FM39" s="8"/>
      <c r="FN39" s="8"/>
      <c r="FO39" s="125"/>
      <c r="FP39" s="126"/>
      <c r="FQ39" s="127"/>
      <c r="FR39" s="8"/>
      <c r="FS39" s="8"/>
      <c r="FT39" s="125"/>
      <c r="FU39" s="126"/>
      <c r="FV39" s="127"/>
      <c r="FW39" s="8"/>
      <c r="FX39" s="8"/>
      <c r="FY39" s="125"/>
      <c r="FZ39" s="126"/>
      <c r="GA39" s="127"/>
      <c r="GB39" s="8"/>
      <c r="GC39" s="8"/>
      <c r="GD39" s="125"/>
      <c r="GE39" s="126"/>
      <c r="GF39" s="127"/>
      <c r="GG39" s="8"/>
      <c r="GH39" s="8"/>
      <c r="GI39" s="125"/>
      <c r="GJ39" s="126"/>
      <c r="GK39" s="127"/>
      <c r="GL39" s="8"/>
      <c r="GM39" s="8"/>
      <c r="GN39" s="125"/>
      <c r="GO39" s="126"/>
      <c r="GP39" s="127"/>
      <c r="GQ39" s="8"/>
      <c r="GR39" s="8"/>
      <c r="GS39" s="125"/>
      <c r="GT39" s="126"/>
      <c r="GU39" s="127"/>
      <c r="GV39" s="8"/>
      <c r="GW39" s="8"/>
      <c r="GX39" s="125"/>
      <c r="GY39" s="126"/>
      <c r="GZ39" s="127"/>
      <c r="HA39" s="8"/>
      <c r="HB39" s="8"/>
      <c r="HC39" s="125"/>
      <c r="HD39" s="126"/>
      <c r="HE39" s="127"/>
      <c r="HF39" s="8"/>
      <c r="HG39" s="8"/>
      <c r="HH39" s="125"/>
      <c r="HI39" s="126"/>
      <c r="HJ39" s="127"/>
      <c r="HK39" s="8"/>
      <c r="HL39" s="8"/>
      <c r="HM39" s="125"/>
      <c r="HN39" s="126"/>
      <c r="HO39" s="127"/>
      <c r="HP39" s="8"/>
      <c r="HQ39" s="8"/>
      <c r="HR39" s="125"/>
      <c r="HS39" s="126"/>
      <c r="HT39" s="127"/>
      <c r="HU39" s="8"/>
      <c r="HV39" s="8"/>
      <c r="HW39" s="125"/>
      <c r="HX39" s="126"/>
      <c r="HY39" s="127"/>
      <c r="HZ39" s="8"/>
      <c r="IA39" s="8"/>
      <c r="IB39" s="125"/>
      <c r="IC39" s="126"/>
      <c r="ID39" s="127"/>
      <c r="IE39" s="8"/>
      <c r="IF39" s="8"/>
      <c r="IG39" s="125"/>
      <c r="IH39" s="126"/>
      <c r="II39" s="127"/>
      <c r="IJ39" s="8"/>
      <c r="IK39" s="8"/>
      <c r="IL39" s="125"/>
      <c r="IM39" s="126"/>
      <c r="IN39" s="127"/>
      <c r="IO39" s="8"/>
      <c r="IP39" s="8"/>
      <c r="IQ39" s="125"/>
      <c r="IR39" s="126"/>
      <c r="IS39" s="127"/>
      <c r="IT39" s="8"/>
      <c r="IU39" s="8"/>
      <c r="IV39" s="125"/>
    </row>
    <row r="40" spans="1:256" s="128" customFormat="1">
      <c r="A40" s="70" t="s">
        <v>832</v>
      </c>
      <c r="B40" s="71" t="s">
        <v>833</v>
      </c>
      <c r="C40" s="72">
        <v>169</v>
      </c>
      <c r="D40" s="124">
        <f t="shared" si="5"/>
        <v>157.17000000000002</v>
      </c>
      <c r="E40" s="8"/>
      <c r="F40" s="125"/>
      <c r="G40" s="126"/>
      <c r="H40" s="127"/>
      <c r="I40" s="8"/>
      <c r="J40" s="8"/>
      <c r="K40" s="125"/>
      <c r="L40" s="126"/>
      <c r="M40" s="127"/>
      <c r="N40" s="8"/>
      <c r="O40" s="8"/>
      <c r="P40" s="125"/>
      <c r="Q40" s="126"/>
      <c r="R40" s="127"/>
      <c r="S40" s="8"/>
      <c r="T40" s="8"/>
      <c r="U40" s="125"/>
      <c r="V40" s="126"/>
      <c r="W40" s="127"/>
      <c r="X40" s="8"/>
      <c r="Y40" s="8"/>
      <c r="Z40" s="125"/>
      <c r="AA40" s="126"/>
      <c r="AB40" s="127"/>
      <c r="AC40" s="8"/>
      <c r="AD40" s="8"/>
      <c r="AE40" s="125"/>
      <c r="AF40" s="126"/>
      <c r="AG40" s="127"/>
      <c r="AH40" s="8"/>
      <c r="AI40" s="8"/>
      <c r="AJ40" s="125"/>
      <c r="AK40" s="126"/>
      <c r="AL40" s="127"/>
      <c r="AM40" s="8"/>
      <c r="AN40" s="8"/>
      <c r="AO40" s="125"/>
      <c r="AP40" s="126"/>
      <c r="AQ40" s="127"/>
      <c r="AR40" s="8"/>
      <c r="AS40" s="8"/>
      <c r="AT40" s="125"/>
      <c r="AU40" s="126"/>
      <c r="AV40" s="127"/>
      <c r="AW40" s="8"/>
      <c r="AX40" s="8"/>
      <c r="AY40" s="125"/>
      <c r="AZ40" s="126"/>
      <c r="BA40" s="127"/>
      <c r="BB40" s="8"/>
      <c r="BC40" s="8"/>
      <c r="BD40" s="125"/>
      <c r="BE40" s="126"/>
      <c r="BF40" s="127"/>
      <c r="BG40" s="8"/>
      <c r="BH40" s="8"/>
      <c r="BI40" s="125"/>
      <c r="BJ40" s="126"/>
      <c r="BK40" s="127"/>
      <c r="BL40" s="8"/>
      <c r="BM40" s="8"/>
      <c r="BN40" s="125"/>
      <c r="BO40" s="126"/>
      <c r="BP40" s="127"/>
      <c r="BQ40" s="8"/>
      <c r="BR40" s="8"/>
      <c r="BS40" s="125"/>
      <c r="BT40" s="126"/>
      <c r="BU40" s="127"/>
      <c r="BV40" s="8"/>
      <c r="BW40" s="8"/>
      <c r="BX40" s="125"/>
      <c r="BY40" s="126"/>
      <c r="BZ40" s="127"/>
      <c r="CA40" s="8"/>
      <c r="CB40" s="8"/>
      <c r="CC40" s="125"/>
      <c r="CD40" s="126"/>
      <c r="CE40" s="127"/>
      <c r="CF40" s="8"/>
      <c r="CG40" s="8"/>
      <c r="CH40" s="125"/>
      <c r="CI40" s="126"/>
      <c r="CJ40" s="127"/>
      <c r="CK40" s="8"/>
      <c r="CL40" s="8"/>
      <c r="CM40" s="125"/>
      <c r="CN40" s="126"/>
      <c r="CO40" s="127"/>
      <c r="CP40" s="8"/>
      <c r="CQ40" s="8"/>
      <c r="CR40" s="125"/>
      <c r="CS40" s="126"/>
      <c r="CT40" s="127"/>
      <c r="CU40" s="8"/>
      <c r="CV40" s="8"/>
      <c r="CW40" s="125"/>
      <c r="CX40" s="126"/>
      <c r="CY40" s="127"/>
      <c r="CZ40" s="8"/>
      <c r="DA40" s="8"/>
      <c r="DB40" s="125"/>
      <c r="DC40" s="126"/>
      <c r="DD40" s="127"/>
      <c r="DE40" s="8"/>
      <c r="DF40" s="8"/>
      <c r="DG40" s="125"/>
      <c r="DH40" s="126"/>
      <c r="DI40" s="127"/>
      <c r="DJ40" s="8"/>
      <c r="DK40" s="8"/>
      <c r="DL40" s="125"/>
      <c r="DM40" s="126"/>
      <c r="DN40" s="127"/>
      <c r="DO40" s="8"/>
      <c r="DP40" s="8"/>
      <c r="DQ40" s="125"/>
      <c r="DR40" s="126"/>
      <c r="DS40" s="127"/>
      <c r="DT40" s="8"/>
      <c r="DU40" s="8"/>
      <c r="DV40" s="125"/>
      <c r="DW40" s="126"/>
      <c r="DX40" s="127"/>
      <c r="DY40" s="8"/>
      <c r="DZ40" s="8"/>
      <c r="EA40" s="125"/>
      <c r="EB40" s="126"/>
      <c r="EC40" s="127"/>
      <c r="ED40" s="8"/>
      <c r="EE40" s="8"/>
      <c r="EF40" s="125"/>
      <c r="EG40" s="126"/>
      <c r="EH40" s="127"/>
      <c r="EI40" s="8"/>
      <c r="EJ40" s="8"/>
      <c r="EK40" s="125"/>
      <c r="EL40" s="126"/>
      <c r="EM40" s="127"/>
      <c r="EN40" s="8"/>
      <c r="EO40" s="8"/>
      <c r="EP40" s="125"/>
      <c r="EQ40" s="126"/>
      <c r="ER40" s="127"/>
      <c r="ES40" s="8"/>
      <c r="ET40" s="8"/>
      <c r="EU40" s="125"/>
      <c r="EV40" s="126"/>
      <c r="EW40" s="127"/>
      <c r="EX40" s="8"/>
      <c r="EY40" s="8"/>
      <c r="EZ40" s="125"/>
      <c r="FA40" s="126"/>
      <c r="FB40" s="127"/>
      <c r="FC40" s="8"/>
      <c r="FD40" s="8"/>
      <c r="FE40" s="125"/>
      <c r="FF40" s="126"/>
      <c r="FG40" s="127"/>
      <c r="FH40" s="8"/>
      <c r="FI40" s="8"/>
      <c r="FJ40" s="125"/>
      <c r="FK40" s="126"/>
      <c r="FL40" s="127"/>
      <c r="FM40" s="8"/>
      <c r="FN40" s="8"/>
      <c r="FO40" s="125"/>
      <c r="FP40" s="126"/>
      <c r="FQ40" s="127"/>
      <c r="FR40" s="8"/>
      <c r="FS40" s="8"/>
      <c r="FT40" s="125"/>
      <c r="FU40" s="126"/>
      <c r="FV40" s="127"/>
      <c r="FW40" s="8"/>
      <c r="FX40" s="8"/>
      <c r="FY40" s="125"/>
      <c r="FZ40" s="126"/>
      <c r="GA40" s="127"/>
      <c r="GB40" s="8"/>
      <c r="GC40" s="8"/>
      <c r="GD40" s="125"/>
      <c r="GE40" s="126"/>
      <c r="GF40" s="127"/>
      <c r="GG40" s="8"/>
      <c r="GH40" s="8"/>
      <c r="GI40" s="125"/>
      <c r="GJ40" s="126"/>
      <c r="GK40" s="127"/>
      <c r="GL40" s="8"/>
      <c r="GM40" s="8"/>
      <c r="GN40" s="125"/>
      <c r="GO40" s="126"/>
      <c r="GP40" s="127"/>
      <c r="GQ40" s="8"/>
      <c r="GR40" s="8"/>
      <c r="GS40" s="125"/>
      <c r="GT40" s="126"/>
      <c r="GU40" s="127"/>
      <c r="GV40" s="8"/>
      <c r="GW40" s="8"/>
      <c r="GX40" s="125"/>
      <c r="GY40" s="126"/>
      <c r="GZ40" s="127"/>
      <c r="HA40" s="8"/>
      <c r="HB40" s="8"/>
      <c r="HC40" s="125"/>
      <c r="HD40" s="126"/>
      <c r="HE40" s="127"/>
      <c r="HF40" s="8"/>
      <c r="HG40" s="8"/>
      <c r="HH40" s="125"/>
      <c r="HI40" s="126"/>
      <c r="HJ40" s="127"/>
      <c r="HK40" s="8"/>
      <c r="HL40" s="8"/>
      <c r="HM40" s="125"/>
      <c r="HN40" s="126"/>
      <c r="HO40" s="127"/>
      <c r="HP40" s="8"/>
      <c r="HQ40" s="8"/>
      <c r="HR40" s="125"/>
      <c r="HS40" s="126"/>
      <c r="HT40" s="127"/>
      <c r="HU40" s="8"/>
      <c r="HV40" s="8"/>
      <c r="HW40" s="125"/>
      <c r="HX40" s="126"/>
      <c r="HY40" s="127"/>
      <c r="HZ40" s="8"/>
      <c r="IA40" s="8"/>
      <c r="IB40" s="125"/>
      <c r="IC40" s="126"/>
      <c r="ID40" s="127"/>
      <c r="IE40" s="8"/>
      <c r="IF40" s="8"/>
      <c r="IG40" s="125"/>
      <c r="IH40" s="126"/>
      <c r="II40" s="127"/>
      <c r="IJ40" s="8"/>
      <c r="IK40" s="8"/>
      <c r="IL40" s="125"/>
      <c r="IM40" s="126"/>
      <c r="IN40" s="127"/>
      <c r="IO40" s="8"/>
      <c r="IP40" s="8"/>
      <c r="IQ40" s="125"/>
      <c r="IR40" s="126"/>
      <c r="IS40" s="127"/>
      <c r="IT40" s="8"/>
      <c r="IU40" s="8"/>
      <c r="IV40" s="125"/>
    </row>
    <row r="41" spans="1:256" s="128" customFormat="1">
      <c r="A41" s="75"/>
      <c r="B41" s="71"/>
      <c r="C41" s="72"/>
      <c r="D41" s="124"/>
      <c r="E41" s="8"/>
      <c r="F41" s="125"/>
      <c r="G41" s="126"/>
      <c r="H41" s="127"/>
      <c r="I41" s="8"/>
      <c r="J41" s="8"/>
      <c r="K41" s="125"/>
      <c r="L41" s="126"/>
      <c r="M41" s="127"/>
      <c r="N41" s="8"/>
      <c r="O41" s="8"/>
      <c r="P41" s="125"/>
      <c r="Q41" s="126"/>
      <c r="R41" s="127"/>
      <c r="S41" s="8"/>
      <c r="T41" s="8"/>
      <c r="U41" s="125"/>
      <c r="V41" s="126"/>
      <c r="W41" s="127"/>
      <c r="X41" s="8"/>
      <c r="Y41" s="8"/>
      <c r="Z41" s="125"/>
      <c r="AA41" s="126"/>
      <c r="AB41" s="127"/>
      <c r="AC41" s="8"/>
      <c r="AD41" s="8"/>
      <c r="AE41" s="125"/>
      <c r="AF41" s="126"/>
      <c r="AG41" s="127"/>
      <c r="AH41" s="8"/>
      <c r="AI41" s="8"/>
      <c r="AJ41" s="125"/>
      <c r="AK41" s="126"/>
      <c r="AL41" s="127"/>
      <c r="AM41" s="8"/>
      <c r="AN41" s="8"/>
      <c r="AO41" s="125"/>
      <c r="AP41" s="126"/>
      <c r="AQ41" s="127"/>
      <c r="AR41" s="8"/>
      <c r="AS41" s="8"/>
      <c r="AT41" s="125"/>
      <c r="AU41" s="126"/>
      <c r="AV41" s="127"/>
      <c r="AW41" s="8"/>
      <c r="AX41" s="8"/>
      <c r="AY41" s="125"/>
      <c r="AZ41" s="126"/>
      <c r="BA41" s="127"/>
      <c r="BB41" s="8"/>
      <c r="BC41" s="8"/>
      <c r="BD41" s="125"/>
      <c r="BE41" s="126"/>
      <c r="BF41" s="127"/>
      <c r="BG41" s="8"/>
      <c r="BH41" s="8"/>
      <c r="BI41" s="125"/>
      <c r="BJ41" s="126"/>
      <c r="BK41" s="127"/>
      <c r="BL41" s="8"/>
      <c r="BM41" s="8"/>
      <c r="BN41" s="125"/>
      <c r="BO41" s="126"/>
      <c r="BP41" s="127"/>
      <c r="BQ41" s="8"/>
      <c r="BR41" s="8"/>
      <c r="BS41" s="125"/>
      <c r="BT41" s="126"/>
      <c r="BU41" s="127"/>
      <c r="BV41" s="8"/>
      <c r="BW41" s="8"/>
      <c r="BX41" s="125"/>
      <c r="BY41" s="126"/>
      <c r="BZ41" s="127"/>
      <c r="CA41" s="8"/>
      <c r="CB41" s="8"/>
      <c r="CC41" s="125"/>
      <c r="CD41" s="126"/>
      <c r="CE41" s="127"/>
      <c r="CF41" s="8"/>
      <c r="CG41" s="8"/>
      <c r="CH41" s="125"/>
      <c r="CI41" s="126"/>
      <c r="CJ41" s="127"/>
      <c r="CK41" s="8"/>
      <c r="CL41" s="8"/>
      <c r="CM41" s="125"/>
      <c r="CN41" s="126"/>
      <c r="CO41" s="127"/>
      <c r="CP41" s="8"/>
      <c r="CQ41" s="8"/>
      <c r="CR41" s="125"/>
      <c r="CS41" s="126"/>
      <c r="CT41" s="127"/>
      <c r="CU41" s="8"/>
      <c r="CV41" s="8"/>
      <c r="CW41" s="125"/>
      <c r="CX41" s="126"/>
      <c r="CY41" s="127"/>
      <c r="CZ41" s="8"/>
      <c r="DA41" s="8"/>
      <c r="DB41" s="125"/>
      <c r="DC41" s="126"/>
      <c r="DD41" s="127"/>
      <c r="DE41" s="8"/>
      <c r="DF41" s="8"/>
      <c r="DG41" s="125"/>
      <c r="DH41" s="126"/>
      <c r="DI41" s="127"/>
      <c r="DJ41" s="8"/>
      <c r="DK41" s="8"/>
      <c r="DL41" s="125"/>
      <c r="DM41" s="126"/>
      <c r="DN41" s="127"/>
      <c r="DO41" s="8"/>
      <c r="DP41" s="8"/>
      <c r="DQ41" s="125"/>
      <c r="DR41" s="126"/>
      <c r="DS41" s="127"/>
      <c r="DT41" s="8"/>
      <c r="DU41" s="8"/>
      <c r="DV41" s="125"/>
      <c r="DW41" s="126"/>
      <c r="DX41" s="127"/>
      <c r="DY41" s="8"/>
      <c r="DZ41" s="8"/>
      <c r="EA41" s="125"/>
      <c r="EB41" s="126"/>
      <c r="EC41" s="127"/>
      <c r="ED41" s="8"/>
      <c r="EE41" s="8"/>
      <c r="EF41" s="125"/>
      <c r="EG41" s="126"/>
      <c r="EH41" s="127"/>
      <c r="EI41" s="8"/>
      <c r="EJ41" s="8"/>
      <c r="EK41" s="125"/>
      <c r="EL41" s="126"/>
      <c r="EM41" s="127"/>
      <c r="EN41" s="8"/>
      <c r="EO41" s="8"/>
      <c r="EP41" s="125"/>
      <c r="EQ41" s="126"/>
      <c r="ER41" s="127"/>
      <c r="ES41" s="8"/>
      <c r="ET41" s="8"/>
      <c r="EU41" s="125"/>
      <c r="EV41" s="126"/>
      <c r="EW41" s="127"/>
      <c r="EX41" s="8"/>
      <c r="EY41" s="8"/>
      <c r="EZ41" s="125"/>
      <c r="FA41" s="126"/>
      <c r="FB41" s="127"/>
      <c r="FC41" s="8"/>
      <c r="FD41" s="8"/>
      <c r="FE41" s="125"/>
      <c r="FF41" s="126"/>
      <c r="FG41" s="127"/>
      <c r="FH41" s="8"/>
      <c r="FI41" s="8"/>
      <c r="FJ41" s="125"/>
      <c r="FK41" s="126"/>
      <c r="FL41" s="127"/>
      <c r="FM41" s="8"/>
      <c r="FN41" s="8"/>
      <c r="FO41" s="125"/>
      <c r="FP41" s="126"/>
      <c r="FQ41" s="127"/>
      <c r="FR41" s="8"/>
      <c r="FS41" s="8"/>
      <c r="FT41" s="125"/>
      <c r="FU41" s="126"/>
      <c r="FV41" s="127"/>
      <c r="FW41" s="8"/>
      <c r="FX41" s="8"/>
      <c r="FY41" s="125"/>
      <c r="FZ41" s="126"/>
      <c r="GA41" s="127"/>
      <c r="GB41" s="8"/>
      <c r="GC41" s="8"/>
      <c r="GD41" s="125"/>
      <c r="GE41" s="126"/>
      <c r="GF41" s="127"/>
      <c r="GG41" s="8"/>
      <c r="GH41" s="8"/>
      <c r="GI41" s="125"/>
      <c r="GJ41" s="126"/>
      <c r="GK41" s="127"/>
      <c r="GL41" s="8"/>
      <c r="GM41" s="8"/>
      <c r="GN41" s="125"/>
      <c r="GO41" s="126"/>
      <c r="GP41" s="127"/>
      <c r="GQ41" s="8"/>
      <c r="GR41" s="8"/>
      <c r="GS41" s="125"/>
      <c r="GT41" s="126"/>
      <c r="GU41" s="127"/>
      <c r="GV41" s="8"/>
      <c r="GW41" s="8"/>
      <c r="GX41" s="125"/>
      <c r="GY41" s="126"/>
      <c r="GZ41" s="127"/>
      <c r="HA41" s="8"/>
      <c r="HB41" s="8"/>
      <c r="HC41" s="125"/>
      <c r="HD41" s="126"/>
      <c r="HE41" s="127"/>
      <c r="HF41" s="8"/>
      <c r="HG41" s="8"/>
      <c r="HH41" s="125"/>
      <c r="HI41" s="126"/>
      <c r="HJ41" s="127"/>
      <c r="HK41" s="8"/>
      <c r="HL41" s="8"/>
      <c r="HM41" s="125"/>
      <c r="HN41" s="126"/>
      <c r="HO41" s="127"/>
      <c r="HP41" s="8"/>
      <c r="HQ41" s="8"/>
      <c r="HR41" s="125"/>
      <c r="HS41" s="126"/>
      <c r="HT41" s="127"/>
      <c r="HU41" s="8"/>
      <c r="HV41" s="8"/>
      <c r="HW41" s="125"/>
      <c r="HX41" s="126"/>
      <c r="HY41" s="127"/>
      <c r="HZ41" s="8"/>
      <c r="IA41" s="8"/>
      <c r="IB41" s="125"/>
      <c r="IC41" s="126"/>
      <c r="ID41" s="127"/>
      <c r="IE41" s="8"/>
      <c r="IF41" s="8"/>
      <c r="IG41" s="125"/>
      <c r="IH41" s="126"/>
      <c r="II41" s="127"/>
      <c r="IJ41" s="8"/>
      <c r="IK41" s="8"/>
      <c r="IL41" s="125"/>
      <c r="IM41" s="126"/>
      <c r="IN41" s="127"/>
      <c r="IO41" s="8"/>
      <c r="IP41" s="8"/>
      <c r="IQ41" s="125"/>
      <c r="IR41" s="126"/>
      <c r="IS41" s="127"/>
      <c r="IT41" s="8"/>
      <c r="IU41" s="8"/>
      <c r="IV41" s="125"/>
    </row>
    <row r="42" spans="1:256" s="128" customFormat="1">
      <c r="A42" s="75" t="s">
        <v>844</v>
      </c>
      <c r="B42" s="71" t="s">
        <v>1206</v>
      </c>
      <c r="C42" s="72">
        <v>169</v>
      </c>
      <c r="D42" s="124">
        <f>C42*0.93</f>
        <v>157.17000000000002</v>
      </c>
      <c r="E42" s="8"/>
      <c r="F42" s="125"/>
      <c r="G42" s="126"/>
      <c r="H42" s="127"/>
      <c r="I42" s="8"/>
      <c r="J42" s="8"/>
      <c r="K42" s="125"/>
      <c r="L42" s="126"/>
      <c r="M42" s="127"/>
      <c r="N42" s="8"/>
      <c r="O42" s="8"/>
      <c r="P42" s="125"/>
      <c r="Q42" s="126"/>
      <c r="R42" s="127"/>
      <c r="S42" s="8"/>
      <c r="T42" s="8"/>
      <c r="U42" s="125"/>
      <c r="V42" s="126"/>
      <c r="W42" s="127"/>
      <c r="X42" s="8"/>
      <c r="Y42" s="8"/>
      <c r="Z42" s="125"/>
      <c r="AA42" s="126"/>
      <c r="AB42" s="127"/>
      <c r="AC42" s="8"/>
      <c r="AD42" s="8"/>
      <c r="AE42" s="125"/>
      <c r="AF42" s="126"/>
      <c r="AG42" s="127"/>
      <c r="AH42" s="8"/>
      <c r="AI42" s="8"/>
      <c r="AJ42" s="125"/>
      <c r="AK42" s="126"/>
      <c r="AL42" s="127"/>
      <c r="AM42" s="8"/>
      <c r="AN42" s="8"/>
      <c r="AO42" s="125"/>
      <c r="AP42" s="126"/>
      <c r="AQ42" s="127"/>
      <c r="AR42" s="8"/>
      <c r="AS42" s="8"/>
      <c r="AT42" s="125"/>
      <c r="AU42" s="126"/>
      <c r="AV42" s="127"/>
      <c r="AW42" s="8"/>
      <c r="AX42" s="8"/>
      <c r="AY42" s="125"/>
      <c r="AZ42" s="126"/>
      <c r="BA42" s="127"/>
      <c r="BB42" s="8"/>
      <c r="BC42" s="8"/>
      <c r="BD42" s="125"/>
      <c r="BE42" s="126"/>
      <c r="BF42" s="127"/>
      <c r="BG42" s="8"/>
      <c r="BH42" s="8"/>
      <c r="BI42" s="125"/>
      <c r="BJ42" s="126"/>
      <c r="BK42" s="127"/>
      <c r="BL42" s="8"/>
      <c r="BM42" s="8"/>
      <c r="BN42" s="125"/>
      <c r="BO42" s="126"/>
      <c r="BP42" s="127"/>
      <c r="BQ42" s="8"/>
      <c r="BR42" s="8"/>
      <c r="BS42" s="125"/>
      <c r="BT42" s="126"/>
      <c r="BU42" s="127"/>
      <c r="BV42" s="8"/>
      <c r="BW42" s="8"/>
      <c r="BX42" s="125"/>
      <c r="BY42" s="126"/>
      <c r="BZ42" s="127"/>
      <c r="CA42" s="8"/>
      <c r="CB42" s="8"/>
      <c r="CC42" s="125"/>
      <c r="CD42" s="126"/>
      <c r="CE42" s="127"/>
      <c r="CF42" s="8"/>
      <c r="CG42" s="8"/>
      <c r="CH42" s="125"/>
      <c r="CI42" s="126"/>
      <c r="CJ42" s="127"/>
      <c r="CK42" s="8"/>
      <c r="CL42" s="8"/>
      <c r="CM42" s="125"/>
      <c r="CN42" s="126"/>
      <c r="CO42" s="127"/>
      <c r="CP42" s="8"/>
      <c r="CQ42" s="8"/>
      <c r="CR42" s="125"/>
      <c r="CS42" s="126"/>
      <c r="CT42" s="127"/>
      <c r="CU42" s="8"/>
      <c r="CV42" s="8"/>
      <c r="CW42" s="125"/>
      <c r="CX42" s="126"/>
      <c r="CY42" s="127"/>
      <c r="CZ42" s="8"/>
      <c r="DA42" s="8"/>
      <c r="DB42" s="125"/>
      <c r="DC42" s="126"/>
      <c r="DD42" s="127"/>
      <c r="DE42" s="8"/>
      <c r="DF42" s="8"/>
      <c r="DG42" s="125"/>
      <c r="DH42" s="126"/>
      <c r="DI42" s="127"/>
      <c r="DJ42" s="8"/>
      <c r="DK42" s="8"/>
      <c r="DL42" s="125"/>
      <c r="DM42" s="126"/>
      <c r="DN42" s="127"/>
      <c r="DO42" s="8"/>
      <c r="DP42" s="8"/>
      <c r="DQ42" s="125"/>
      <c r="DR42" s="126"/>
      <c r="DS42" s="127"/>
      <c r="DT42" s="8"/>
      <c r="DU42" s="8"/>
      <c r="DV42" s="125"/>
      <c r="DW42" s="126"/>
      <c r="DX42" s="127"/>
      <c r="DY42" s="8"/>
      <c r="DZ42" s="8"/>
      <c r="EA42" s="125"/>
      <c r="EB42" s="126"/>
      <c r="EC42" s="127"/>
      <c r="ED42" s="8"/>
      <c r="EE42" s="8"/>
      <c r="EF42" s="125"/>
      <c r="EG42" s="126"/>
      <c r="EH42" s="127"/>
      <c r="EI42" s="8"/>
      <c r="EJ42" s="8"/>
      <c r="EK42" s="125"/>
      <c r="EL42" s="126"/>
      <c r="EM42" s="127"/>
      <c r="EN42" s="8"/>
      <c r="EO42" s="8"/>
      <c r="EP42" s="125"/>
      <c r="EQ42" s="126"/>
      <c r="ER42" s="127"/>
      <c r="ES42" s="8"/>
      <c r="ET42" s="8"/>
      <c r="EU42" s="125"/>
      <c r="EV42" s="126"/>
      <c r="EW42" s="127"/>
      <c r="EX42" s="8"/>
      <c r="EY42" s="8"/>
      <c r="EZ42" s="125"/>
      <c r="FA42" s="126"/>
      <c r="FB42" s="127"/>
      <c r="FC42" s="8"/>
      <c r="FD42" s="8"/>
      <c r="FE42" s="125"/>
      <c r="FF42" s="126"/>
      <c r="FG42" s="127"/>
      <c r="FH42" s="8"/>
      <c r="FI42" s="8"/>
      <c r="FJ42" s="125"/>
      <c r="FK42" s="126"/>
      <c r="FL42" s="127"/>
      <c r="FM42" s="8"/>
      <c r="FN42" s="8"/>
      <c r="FO42" s="125"/>
      <c r="FP42" s="126"/>
      <c r="FQ42" s="127"/>
      <c r="FR42" s="8"/>
      <c r="FS42" s="8"/>
      <c r="FT42" s="125"/>
      <c r="FU42" s="126"/>
      <c r="FV42" s="127"/>
      <c r="FW42" s="8"/>
      <c r="FX42" s="8"/>
      <c r="FY42" s="125"/>
      <c r="FZ42" s="126"/>
      <c r="GA42" s="127"/>
      <c r="GB42" s="8"/>
      <c r="GC42" s="8"/>
      <c r="GD42" s="125"/>
      <c r="GE42" s="126"/>
      <c r="GF42" s="127"/>
      <c r="GG42" s="8"/>
      <c r="GH42" s="8"/>
      <c r="GI42" s="125"/>
      <c r="GJ42" s="126"/>
      <c r="GK42" s="127"/>
      <c r="GL42" s="8"/>
      <c r="GM42" s="8"/>
      <c r="GN42" s="125"/>
      <c r="GO42" s="126"/>
      <c r="GP42" s="127"/>
      <c r="GQ42" s="8"/>
      <c r="GR42" s="8"/>
      <c r="GS42" s="125"/>
      <c r="GT42" s="126"/>
      <c r="GU42" s="127"/>
      <c r="GV42" s="8"/>
      <c r="GW42" s="8"/>
      <c r="GX42" s="125"/>
      <c r="GY42" s="126"/>
      <c r="GZ42" s="127"/>
      <c r="HA42" s="8"/>
      <c r="HB42" s="8"/>
      <c r="HC42" s="125"/>
      <c r="HD42" s="126"/>
      <c r="HE42" s="127"/>
      <c r="HF42" s="8"/>
      <c r="HG42" s="8"/>
      <c r="HH42" s="125"/>
      <c r="HI42" s="126"/>
      <c r="HJ42" s="127"/>
      <c r="HK42" s="8"/>
      <c r="HL42" s="8"/>
      <c r="HM42" s="125"/>
      <c r="HN42" s="126"/>
      <c r="HO42" s="127"/>
      <c r="HP42" s="8"/>
      <c r="HQ42" s="8"/>
      <c r="HR42" s="125"/>
      <c r="HS42" s="126"/>
      <c r="HT42" s="127"/>
      <c r="HU42" s="8"/>
      <c r="HV42" s="8"/>
      <c r="HW42" s="125"/>
      <c r="HX42" s="126"/>
      <c r="HY42" s="127"/>
      <c r="HZ42" s="8"/>
      <c r="IA42" s="8"/>
      <c r="IB42" s="125"/>
      <c r="IC42" s="126"/>
      <c r="ID42" s="127"/>
      <c r="IE42" s="8"/>
      <c r="IF42" s="8"/>
      <c r="IG42" s="125"/>
      <c r="IH42" s="126"/>
      <c r="II42" s="127"/>
      <c r="IJ42" s="8"/>
      <c r="IK42" s="8"/>
      <c r="IL42" s="125"/>
      <c r="IM42" s="126"/>
      <c r="IN42" s="127"/>
      <c r="IO42" s="8"/>
      <c r="IP42" s="8"/>
      <c r="IQ42" s="125"/>
      <c r="IR42" s="126"/>
      <c r="IS42" s="127"/>
      <c r="IT42" s="8"/>
      <c r="IU42" s="8"/>
      <c r="IV42" s="125"/>
    </row>
    <row r="43" spans="1:256" s="128" customFormat="1">
      <c r="A43" s="75"/>
      <c r="B43" s="71"/>
      <c r="C43" s="72"/>
      <c r="D43" s="124"/>
      <c r="E43" s="8"/>
      <c r="F43" s="125"/>
      <c r="G43" s="126"/>
      <c r="H43" s="127"/>
      <c r="I43" s="8"/>
      <c r="J43" s="8"/>
      <c r="K43" s="125"/>
      <c r="L43" s="126"/>
      <c r="M43" s="127"/>
      <c r="N43" s="8"/>
      <c r="O43" s="8"/>
      <c r="P43" s="125"/>
      <c r="Q43" s="126"/>
      <c r="R43" s="127"/>
      <c r="S43" s="8"/>
      <c r="T43" s="8"/>
      <c r="U43" s="125"/>
      <c r="V43" s="126"/>
      <c r="W43" s="127"/>
      <c r="X43" s="8"/>
      <c r="Y43" s="8"/>
      <c r="Z43" s="125"/>
      <c r="AA43" s="126"/>
      <c r="AB43" s="127"/>
      <c r="AC43" s="8"/>
      <c r="AD43" s="8"/>
      <c r="AE43" s="125"/>
      <c r="AF43" s="126"/>
      <c r="AG43" s="127"/>
      <c r="AH43" s="8"/>
      <c r="AI43" s="8"/>
      <c r="AJ43" s="125"/>
      <c r="AK43" s="126"/>
      <c r="AL43" s="127"/>
      <c r="AM43" s="8"/>
      <c r="AN43" s="8"/>
      <c r="AO43" s="125"/>
      <c r="AP43" s="126"/>
      <c r="AQ43" s="127"/>
      <c r="AR43" s="8"/>
      <c r="AS43" s="8"/>
      <c r="AT43" s="125"/>
      <c r="AU43" s="126"/>
      <c r="AV43" s="127"/>
      <c r="AW43" s="8"/>
      <c r="AX43" s="8"/>
      <c r="AY43" s="125"/>
      <c r="AZ43" s="126"/>
      <c r="BA43" s="127"/>
      <c r="BB43" s="8"/>
      <c r="BC43" s="8"/>
      <c r="BD43" s="125"/>
      <c r="BE43" s="126"/>
      <c r="BF43" s="127"/>
      <c r="BG43" s="8"/>
      <c r="BH43" s="8"/>
      <c r="BI43" s="125"/>
      <c r="BJ43" s="126"/>
      <c r="BK43" s="127"/>
      <c r="BL43" s="8"/>
      <c r="BM43" s="8"/>
      <c r="BN43" s="125"/>
      <c r="BO43" s="126"/>
      <c r="BP43" s="127"/>
      <c r="BQ43" s="8"/>
      <c r="BR43" s="8"/>
      <c r="BS43" s="125"/>
      <c r="BT43" s="126"/>
      <c r="BU43" s="127"/>
      <c r="BV43" s="8"/>
      <c r="BW43" s="8"/>
      <c r="BX43" s="125"/>
      <c r="BY43" s="126"/>
      <c r="BZ43" s="127"/>
      <c r="CA43" s="8"/>
      <c r="CB43" s="8"/>
      <c r="CC43" s="125"/>
      <c r="CD43" s="126"/>
      <c r="CE43" s="127"/>
      <c r="CF43" s="8"/>
      <c r="CG43" s="8"/>
      <c r="CH43" s="125"/>
      <c r="CI43" s="126"/>
      <c r="CJ43" s="127"/>
      <c r="CK43" s="8"/>
      <c r="CL43" s="8"/>
      <c r="CM43" s="125"/>
      <c r="CN43" s="126"/>
      <c r="CO43" s="127"/>
      <c r="CP43" s="8"/>
      <c r="CQ43" s="8"/>
      <c r="CR43" s="125"/>
      <c r="CS43" s="126"/>
      <c r="CT43" s="127"/>
      <c r="CU43" s="8"/>
      <c r="CV43" s="8"/>
      <c r="CW43" s="125"/>
      <c r="CX43" s="126"/>
      <c r="CY43" s="127"/>
      <c r="CZ43" s="8"/>
      <c r="DA43" s="8"/>
      <c r="DB43" s="125"/>
      <c r="DC43" s="126"/>
      <c r="DD43" s="127"/>
      <c r="DE43" s="8"/>
      <c r="DF43" s="8"/>
      <c r="DG43" s="125"/>
      <c r="DH43" s="126"/>
      <c r="DI43" s="127"/>
      <c r="DJ43" s="8"/>
      <c r="DK43" s="8"/>
      <c r="DL43" s="125"/>
      <c r="DM43" s="126"/>
      <c r="DN43" s="127"/>
      <c r="DO43" s="8"/>
      <c r="DP43" s="8"/>
      <c r="DQ43" s="125"/>
      <c r="DR43" s="126"/>
      <c r="DS43" s="127"/>
      <c r="DT43" s="8"/>
      <c r="DU43" s="8"/>
      <c r="DV43" s="125"/>
      <c r="DW43" s="126"/>
      <c r="DX43" s="127"/>
      <c r="DY43" s="8"/>
      <c r="DZ43" s="8"/>
      <c r="EA43" s="125"/>
      <c r="EB43" s="126"/>
      <c r="EC43" s="127"/>
      <c r="ED43" s="8"/>
      <c r="EE43" s="8"/>
      <c r="EF43" s="125"/>
      <c r="EG43" s="126"/>
      <c r="EH43" s="127"/>
      <c r="EI43" s="8"/>
      <c r="EJ43" s="8"/>
      <c r="EK43" s="125"/>
      <c r="EL43" s="126"/>
      <c r="EM43" s="127"/>
      <c r="EN43" s="8"/>
      <c r="EO43" s="8"/>
      <c r="EP43" s="125"/>
      <c r="EQ43" s="126"/>
      <c r="ER43" s="127"/>
      <c r="ES43" s="8"/>
      <c r="ET43" s="8"/>
      <c r="EU43" s="125"/>
      <c r="EV43" s="126"/>
      <c r="EW43" s="127"/>
      <c r="EX43" s="8"/>
      <c r="EY43" s="8"/>
      <c r="EZ43" s="125"/>
      <c r="FA43" s="126"/>
      <c r="FB43" s="127"/>
      <c r="FC43" s="8"/>
      <c r="FD43" s="8"/>
      <c r="FE43" s="125"/>
      <c r="FF43" s="126"/>
      <c r="FG43" s="127"/>
      <c r="FH43" s="8"/>
      <c r="FI43" s="8"/>
      <c r="FJ43" s="125"/>
      <c r="FK43" s="126"/>
      <c r="FL43" s="127"/>
      <c r="FM43" s="8"/>
      <c r="FN43" s="8"/>
      <c r="FO43" s="125"/>
      <c r="FP43" s="126"/>
      <c r="FQ43" s="127"/>
      <c r="FR43" s="8"/>
      <c r="FS43" s="8"/>
      <c r="FT43" s="125"/>
      <c r="FU43" s="126"/>
      <c r="FV43" s="127"/>
      <c r="FW43" s="8"/>
      <c r="FX43" s="8"/>
      <c r="FY43" s="125"/>
      <c r="FZ43" s="126"/>
      <c r="GA43" s="127"/>
      <c r="GB43" s="8"/>
      <c r="GC43" s="8"/>
      <c r="GD43" s="125"/>
      <c r="GE43" s="126"/>
      <c r="GF43" s="127"/>
      <c r="GG43" s="8"/>
      <c r="GH43" s="8"/>
      <c r="GI43" s="125"/>
      <c r="GJ43" s="126"/>
      <c r="GK43" s="127"/>
      <c r="GL43" s="8"/>
      <c r="GM43" s="8"/>
      <c r="GN43" s="125"/>
      <c r="GO43" s="126"/>
      <c r="GP43" s="127"/>
      <c r="GQ43" s="8"/>
      <c r="GR43" s="8"/>
      <c r="GS43" s="125"/>
      <c r="GT43" s="126"/>
      <c r="GU43" s="127"/>
      <c r="GV43" s="8"/>
      <c r="GW43" s="8"/>
      <c r="GX43" s="125"/>
      <c r="GY43" s="126"/>
      <c r="GZ43" s="127"/>
      <c r="HA43" s="8"/>
      <c r="HB43" s="8"/>
      <c r="HC43" s="125"/>
      <c r="HD43" s="126"/>
      <c r="HE43" s="127"/>
      <c r="HF43" s="8"/>
      <c r="HG43" s="8"/>
      <c r="HH43" s="125"/>
      <c r="HI43" s="126"/>
      <c r="HJ43" s="127"/>
      <c r="HK43" s="8"/>
      <c r="HL43" s="8"/>
      <c r="HM43" s="125"/>
      <c r="HN43" s="126"/>
      <c r="HO43" s="127"/>
      <c r="HP43" s="8"/>
      <c r="HQ43" s="8"/>
      <c r="HR43" s="125"/>
      <c r="HS43" s="126"/>
      <c r="HT43" s="127"/>
      <c r="HU43" s="8"/>
      <c r="HV43" s="8"/>
      <c r="HW43" s="125"/>
      <c r="HX43" s="126"/>
      <c r="HY43" s="127"/>
      <c r="HZ43" s="8"/>
      <c r="IA43" s="8"/>
      <c r="IB43" s="125"/>
      <c r="IC43" s="126"/>
      <c r="ID43" s="127"/>
      <c r="IE43" s="8"/>
      <c r="IF43" s="8"/>
      <c r="IG43" s="125"/>
      <c r="IH43" s="126"/>
      <c r="II43" s="127"/>
      <c r="IJ43" s="8"/>
      <c r="IK43" s="8"/>
      <c r="IL43" s="125"/>
      <c r="IM43" s="126"/>
      <c r="IN43" s="127"/>
      <c r="IO43" s="8"/>
      <c r="IP43" s="8"/>
      <c r="IQ43" s="125"/>
      <c r="IR43" s="126"/>
      <c r="IS43" s="127"/>
      <c r="IT43" s="8"/>
      <c r="IU43" s="8"/>
      <c r="IV43" s="125"/>
    </row>
    <row r="44" spans="1:256">
      <c r="A44" s="12"/>
      <c r="B44" s="13" t="s">
        <v>834</v>
      </c>
      <c r="C44" s="14"/>
      <c r="D44" s="15"/>
      <c r="E44" s="8"/>
      <c r="F44" s="125"/>
    </row>
    <row r="45" spans="1:256" s="128" customFormat="1">
      <c r="A45" s="70" t="s">
        <v>835</v>
      </c>
      <c r="B45" s="71" t="s">
        <v>836</v>
      </c>
      <c r="C45" s="72">
        <v>105</v>
      </c>
      <c r="D45" s="124">
        <f t="shared" ref="D45:D46" si="6">C45*0.93</f>
        <v>97.65</v>
      </c>
      <c r="E45" s="8"/>
      <c r="F45" s="125"/>
      <c r="G45" s="126"/>
      <c r="H45" s="127"/>
      <c r="I45" s="8"/>
      <c r="J45" s="8"/>
      <c r="K45" s="125"/>
      <c r="L45" s="126"/>
      <c r="M45" s="127"/>
      <c r="N45" s="8"/>
      <c r="O45" s="8"/>
      <c r="P45" s="125"/>
      <c r="Q45" s="126"/>
      <c r="R45" s="127"/>
      <c r="S45" s="8"/>
      <c r="T45" s="8"/>
      <c r="U45" s="125"/>
      <c r="V45" s="126"/>
      <c r="W45" s="127"/>
      <c r="X45" s="8"/>
      <c r="Y45" s="8"/>
      <c r="Z45" s="125"/>
      <c r="AA45" s="126"/>
      <c r="AB45" s="127"/>
      <c r="AC45" s="8"/>
      <c r="AD45" s="8"/>
      <c r="AE45" s="125"/>
      <c r="AF45" s="126"/>
      <c r="AG45" s="127"/>
      <c r="AH45" s="8"/>
      <c r="AI45" s="8"/>
      <c r="AJ45" s="125"/>
      <c r="AK45" s="126"/>
      <c r="AL45" s="127"/>
      <c r="AM45" s="8"/>
      <c r="AN45" s="8"/>
      <c r="AO45" s="125"/>
      <c r="AP45" s="126"/>
      <c r="AQ45" s="127"/>
      <c r="AR45" s="8"/>
      <c r="AS45" s="8"/>
      <c r="AT45" s="125"/>
      <c r="AU45" s="126"/>
      <c r="AV45" s="127"/>
      <c r="AW45" s="8"/>
      <c r="AX45" s="8"/>
      <c r="AY45" s="125"/>
      <c r="AZ45" s="126"/>
      <c r="BA45" s="127"/>
      <c r="BB45" s="8"/>
      <c r="BC45" s="8"/>
      <c r="BD45" s="125"/>
      <c r="BE45" s="126"/>
      <c r="BF45" s="127"/>
      <c r="BG45" s="8"/>
      <c r="BH45" s="8"/>
      <c r="BI45" s="125"/>
      <c r="BJ45" s="126"/>
      <c r="BK45" s="127"/>
      <c r="BL45" s="8"/>
      <c r="BM45" s="8"/>
      <c r="BN45" s="125"/>
      <c r="BO45" s="126"/>
      <c r="BP45" s="127"/>
      <c r="BQ45" s="8"/>
      <c r="BR45" s="8"/>
      <c r="BS45" s="125"/>
      <c r="BT45" s="126"/>
      <c r="BU45" s="127"/>
      <c r="BV45" s="8"/>
      <c r="BW45" s="8"/>
      <c r="BX45" s="125"/>
      <c r="BY45" s="126"/>
      <c r="BZ45" s="127"/>
      <c r="CA45" s="8"/>
      <c r="CB45" s="8"/>
      <c r="CC45" s="125"/>
      <c r="CD45" s="126"/>
      <c r="CE45" s="127"/>
      <c r="CF45" s="8"/>
      <c r="CG45" s="8"/>
      <c r="CH45" s="125"/>
      <c r="CI45" s="126"/>
      <c r="CJ45" s="127"/>
      <c r="CK45" s="8"/>
      <c r="CL45" s="8"/>
      <c r="CM45" s="125"/>
      <c r="CN45" s="126"/>
      <c r="CO45" s="127"/>
      <c r="CP45" s="8"/>
      <c r="CQ45" s="8"/>
      <c r="CR45" s="125"/>
      <c r="CS45" s="126"/>
      <c r="CT45" s="127"/>
      <c r="CU45" s="8"/>
      <c r="CV45" s="8"/>
      <c r="CW45" s="125"/>
      <c r="CX45" s="126"/>
      <c r="CY45" s="127"/>
      <c r="CZ45" s="8"/>
      <c r="DA45" s="8"/>
      <c r="DB45" s="125"/>
      <c r="DC45" s="126"/>
      <c r="DD45" s="127"/>
      <c r="DE45" s="8"/>
      <c r="DF45" s="8"/>
      <c r="DG45" s="125"/>
      <c r="DH45" s="126"/>
      <c r="DI45" s="127"/>
      <c r="DJ45" s="8"/>
      <c r="DK45" s="8"/>
      <c r="DL45" s="125"/>
      <c r="DM45" s="126"/>
      <c r="DN45" s="127"/>
      <c r="DO45" s="8"/>
      <c r="DP45" s="8"/>
      <c r="DQ45" s="125"/>
      <c r="DR45" s="126"/>
      <c r="DS45" s="127"/>
      <c r="DT45" s="8"/>
      <c r="DU45" s="8"/>
      <c r="DV45" s="125"/>
      <c r="DW45" s="126"/>
      <c r="DX45" s="127"/>
      <c r="DY45" s="8"/>
      <c r="DZ45" s="8"/>
      <c r="EA45" s="125"/>
      <c r="EB45" s="126"/>
      <c r="EC45" s="127"/>
      <c r="ED45" s="8"/>
      <c r="EE45" s="8"/>
      <c r="EF45" s="125"/>
      <c r="EG45" s="126"/>
      <c r="EH45" s="127"/>
      <c r="EI45" s="8"/>
      <c r="EJ45" s="8"/>
      <c r="EK45" s="125"/>
      <c r="EL45" s="126"/>
      <c r="EM45" s="127"/>
      <c r="EN45" s="8"/>
      <c r="EO45" s="8"/>
      <c r="EP45" s="125"/>
      <c r="EQ45" s="126"/>
      <c r="ER45" s="127"/>
      <c r="ES45" s="8"/>
      <c r="ET45" s="8"/>
      <c r="EU45" s="125"/>
      <c r="EV45" s="126"/>
      <c r="EW45" s="127"/>
      <c r="EX45" s="8"/>
      <c r="EY45" s="8"/>
      <c r="EZ45" s="125"/>
      <c r="FA45" s="126"/>
      <c r="FB45" s="127"/>
      <c r="FC45" s="8"/>
      <c r="FD45" s="8"/>
      <c r="FE45" s="125"/>
      <c r="FF45" s="126"/>
      <c r="FG45" s="127"/>
      <c r="FH45" s="8"/>
      <c r="FI45" s="8"/>
      <c r="FJ45" s="125"/>
      <c r="FK45" s="126"/>
      <c r="FL45" s="127"/>
      <c r="FM45" s="8"/>
      <c r="FN45" s="8"/>
      <c r="FO45" s="125"/>
      <c r="FP45" s="126"/>
      <c r="FQ45" s="127"/>
      <c r="FR45" s="8"/>
      <c r="FS45" s="8"/>
      <c r="FT45" s="125"/>
      <c r="FU45" s="126"/>
      <c r="FV45" s="127"/>
      <c r="FW45" s="8"/>
      <c r="FX45" s="8"/>
      <c r="FY45" s="125"/>
      <c r="FZ45" s="126"/>
      <c r="GA45" s="127"/>
      <c r="GB45" s="8"/>
      <c r="GC45" s="8"/>
      <c r="GD45" s="125"/>
      <c r="GE45" s="126"/>
      <c r="GF45" s="127"/>
      <c r="GG45" s="8"/>
      <c r="GH45" s="8"/>
      <c r="GI45" s="125"/>
      <c r="GJ45" s="126"/>
      <c r="GK45" s="127"/>
      <c r="GL45" s="8"/>
      <c r="GM45" s="8"/>
      <c r="GN45" s="125"/>
      <c r="GO45" s="126"/>
      <c r="GP45" s="127"/>
      <c r="GQ45" s="8"/>
      <c r="GR45" s="8"/>
      <c r="GS45" s="125"/>
      <c r="GT45" s="126"/>
      <c r="GU45" s="127"/>
      <c r="GV45" s="8"/>
      <c r="GW45" s="8"/>
      <c r="GX45" s="125"/>
      <c r="GY45" s="126"/>
      <c r="GZ45" s="127"/>
      <c r="HA45" s="8"/>
      <c r="HB45" s="8"/>
      <c r="HC45" s="125"/>
      <c r="HD45" s="126"/>
      <c r="HE45" s="127"/>
      <c r="HF45" s="8"/>
      <c r="HG45" s="8"/>
      <c r="HH45" s="125"/>
      <c r="HI45" s="126"/>
      <c r="HJ45" s="127"/>
      <c r="HK45" s="8"/>
      <c r="HL45" s="8"/>
      <c r="HM45" s="125"/>
      <c r="HN45" s="126"/>
      <c r="HO45" s="127"/>
      <c r="HP45" s="8"/>
      <c r="HQ45" s="8"/>
      <c r="HR45" s="125"/>
      <c r="HS45" s="126"/>
      <c r="HT45" s="127"/>
      <c r="HU45" s="8"/>
      <c r="HV45" s="8"/>
      <c r="HW45" s="125"/>
      <c r="HX45" s="126"/>
      <c r="HY45" s="127"/>
      <c r="HZ45" s="8"/>
      <c r="IA45" s="8"/>
      <c r="IB45" s="125"/>
      <c r="IC45" s="126"/>
      <c r="ID45" s="127"/>
      <c r="IE45" s="8"/>
      <c r="IF45" s="8"/>
      <c r="IG45" s="125"/>
      <c r="IH45" s="126"/>
      <c r="II45" s="127"/>
      <c r="IJ45" s="8"/>
      <c r="IK45" s="8"/>
      <c r="IL45" s="125"/>
      <c r="IM45" s="126"/>
      <c r="IN45" s="127"/>
      <c r="IO45" s="8"/>
      <c r="IP45" s="8"/>
      <c r="IQ45" s="125"/>
      <c r="IR45" s="126"/>
      <c r="IS45" s="127"/>
      <c r="IT45" s="8"/>
      <c r="IU45" s="8"/>
      <c r="IV45" s="125"/>
    </row>
    <row r="46" spans="1:256" s="128" customFormat="1">
      <c r="A46" s="70" t="s">
        <v>928</v>
      </c>
      <c r="B46" s="71" t="s">
        <v>929</v>
      </c>
      <c r="C46" s="72">
        <v>19</v>
      </c>
      <c r="D46" s="124">
        <f t="shared" si="6"/>
        <v>17.670000000000002</v>
      </c>
      <c r="E46" s="8"/>
      <c r="F46" s="125"/>
      <c r="G46" s="126"/>
      <c r="H46" s="127"/>
      <c r="I46" s="8"/>
      <c r="J46" s="8"/>
      <c r="K46" s="125"/>
      <c r="L46" s="126"/>
      <c r="M46" s="127"/>
      <c r="N46" s="8"/>
      <c r="O46" s="8"/>
      <c r="P46" s="125"/>
      <c r="Q46" s="126"/>
      <c r="R46" s="127"/>
      <c r="S46" s="8"/>
      <c r="T46" s="8"/>
      <c r="U46" s="125"/>
      <c r="V46" s="126"/>
      <c r="W46" s="127"/>
      <c r="X46" s="8"/>
      <c r="Y46" s="8"/>
      <c r="Z46" s="125"/>
      <c r="AA46" s="126"/>
      <c r="AB46" s="127"/>
      <c r="AC46" s="8"/>
      <c r="AD46" s="8"/>
      <c r="AE46" s="125"/>
      <c r="AF46" s="126"/>
      <c r="AG46" s="127"/>
      <c r="AH46" s="8"/>
      <c r="AI46" s="8"/>
      <c r="AJ46" s="125"/>
      <c r="AK46" s="126"/>
      <c r="AL46" s="127"/>
      <c r="AM46" s="8"/>
      <c r="AN46" s="8"/>
      <c r="AO46" s="125"/>
      <c r="AP46" s="126"/>
      <c r="AQ46" s="127"/>
      <c r="AR46" s="8"/>
      <c r="AS46" s="8"/>
      <c r="AT46" s="125"/>
      <c r="AU46" s="126"/>
      <c r="AV46" s="127"/>
      <c r="AW46" s="8"/>
      <c r="AX46" s="8"/>
      <c r="AY46" s="125"/>
      <c r="AZ46" s="126"/>
      <c r="BA46" s="127"/>
      <c r="BB46" s="8"/>
      <c r="BC46" s="8"/>
      <c r="BD46" s="125"/>
      <c r="BE46" s="126"/>
      <c r="BF46" s="127"/>
      <c r="BG46" s="8"/>
      <c r="BH46" s="8"/>
      <c r="BI46" s="125"/>
      <c r="BJ46" s="126"/>
      <c r="BK46" s="127"/>
      <c r="BL46" s="8"/>
      <c r="BM46" s="8"/>
      <c r="BN46" s="125"/>
      <c r="BO46" s="126"/>
      <c r="BP46" s="127"/>
      <c r="BQ46" s="8"/>
      <c r="BR46" s="8"/>
      <c r="BS46" s="125"/>
      <c r="BT46" s="126"/>
      <c r="BU46" s="127"/>
      <c r="BV46" s="8"/>
      <c r="BW46" s="8"/>
      <c r="BX46" s="125"/>
      <c r="BY46" s="126"/>
      <c r="BZ46" s="127"/>
      <c r="CA46" s="8"/>
      <c r="CB46" s="8"/>
      <c r="CC46" s="125"/>
      <c r="CD46" s="126"/>
      <c r="CE46" s="127"/>
      <c r="CF46" s="8"/>
      <c r="CG46" s="8"/>
      <c r="CH46" s="125"/>
      <c r="CI46" s="126"/>
      <c r="CJ46" s="127"/>
      <c r="CK46" s="8"/>
      <c r="CL46" s="8"/>
      <c r="CM46" s="125"/>
      <c r="CN46" s="126"/>
      <c r="CO46" s="127"/>
      <c r="CP46" s="8"/>
      <c r="CQ46" s="8"/>
      <c r="CR46" s="125"/>
      <c r="CS46" s="126"/>
      <c r="CT46" s="127"/>
      <c r="CU46" s="8"/>
      <c r="CV46" s="8"/>
      <c r="CW46" s="125"/>
      <c r="CX46" s="126"/>
      <c r="CY46" s="127"/>
      <c r="CZ46" s="8"/>
      <c r="DA46" s="8"/>
      <c r="DB46" s="125"/>
      <c r="DC46" s="126"/>
      <c r="DD46" s="127"/>
      <c r="DE46" s="8"/>
      <c r="DF46" s="8"/>
      <c r="DG46" s="125"/>
      <c r="DH46" s="126"/>
      <c r="DI46" s="127"/>
      <c r="DJ46" s="8"/>
      <c r="DK46" s="8"/>
      <c r="DL46" s="125"/>
      <c r="DM46" s="126"/>
      <c r="DN46" s="127"/>
      <c r="DO46" s="8"/>
      <c r="DP46" s="8"/>
      <c r="DQ46" s="125"/>
      <c r="DR46" s="126"/>
      <c r="DS46" s="127"/>
      <c r="DT46" s="8"/>
      <c r="DU46" s="8"/>
      <c r="DV46" s="125"/>
      <c r="DW46" s="126"/>
      <c r="DX46" s="127"/>
      <c r="DY46" s="8"/>
      <c r="DZ46" s="8"/>
      <c r="EA46" s="125"/>
      <c r="EB46" s="126"/>
      <c r="EC46" s="127"/>
      <c r="ED46" s="8"/>
      <c r="EE46" s="8"/>
      <c r="EF46" s="125"/>
      <c r="EG46" s="126"/>
      <c r="EH46" s="127"/>
      <c r="EI46" s="8"/>
      <c r="EJ46" s="8"/>
      <c r="EK46" s="125"/>
      <c r="EL46" s="126"/>
      <c r="EM46" s="127"/>
      <c r="EN46" s="8"/>
      <c r="EO46" s="8"/>
      <c r="EP46" s="125"/>
      <c r="EQ46" s="126"/>
      <c r="ER46" s="127"/>
      <c r="ES46" s="8"/>
      <c r="ET46" s="8"/>
      <c r="EU46" s="125"/>
      <c r="EV46" s="126"/>
      <c r="EW46" s="127"/>
      <c r="EX46" s="8"/>
      <c r="EY46" s="8"/>
      <c r="EZ46" s="125"/>
      <c r="FA46" s="126"/>
      <c r="FB46" s="127"/>
      <c r="FC46" s="8"/>
      <c r="FD46" s="8"/>
      <c r="FE46" s="125"/>
      <c r="FF46" s="126"/>
      <c r="FG46" s="127"/>
      <c r="FH46" s="8"/>
      <c r="FI46" s="8"/>
      <c r="FJ46" s="125"/>
      <c r="FK46" s="126"/>
      <c r="FL46" s="127"/>
      <c r="FM46" s="8"/>
      <c r="FN46" s="8"/>
      <c r="FO46" s="125"/>
      <c r="FP46" s="126"/>
      <c r="FQ46" s="127"/>
      <c r="FR46" s="8"/>
      <c r="FS46" s="8"/>
      <c r="FT46" s="125"/>
      <c r="FU46" s="126"/>
      <c r="FV46" s="127"/>
      <c r="FW46" s="8"/>
      <c r="FX46" s="8"/>
      <c r="FY46" s="125"/>
      <c r="FZ46" s="126"/>
      <c r="GA46" s="127"/>
      <c r="GB46" s="8"/>
      <c r="GC46" s="8"/>
      <c r="GD46" s="125"/>
      <c r="GE46" s="126"/>
      <c r="GF46" s="127"/>
      <c r="GG46" s="8"/>
      <c r="GH46" s="8"/>
      <c r="GI46" s="125"/>
      <c r="GJ46" s="126"/>
      <c r="GK46" s="127"/>
      <c r="GL46" s="8"/>
      <c r="GM46" s="8"/>
      <c r="GN46" s="125"/>
      <c r="GO46" s="126"/>
      <c r="GP46" s="127"/>
      <c r="GQ46" s="8"/>
      <c r="GR46" s="8"/>
      <c r="GS46" s="125"/>
      <c r="GT46" s="126"/>
      <c r="GU46" s="127"/>
      <c r="GV46" s="8"/>
      <c r="GW46" s="8"/>
      <c r="GX46" s="125"/>
      <c r="GY46" s="126"/>
      <c r="GZ46" s="127"/>
      <c r="HA46" s="8"/>
      <c r="HB46" s="8"/>
      <c r="HC46" s="125"/>
      <c r="HD46" s="126"/>
      <c r="HE46" s="127"/>
      <c r="HF46" s="8"/>
      <c r="HG46" s="8"/>
      <c r="HH46" s="125"/>
      <c r="HI46" s="126"/>
      <c r="HJ46" s="127"/>
      <c r="HK46" s="8"/>
      <c r="HL46" s="8"/>
      <c r="HM46" s="125"/>
      <c r="HN46" s="126"/>
      <c r="HO46" s="127"/>
      <c r="HP46" s="8"/>
      <c r="HQ46" s="8"/>
      <c r="HR46" s="125"/>
      <c r="HS46" s="126"/>
      <c r="HT46" s="127"/>
      <c r="HU46" s="8"/>
      <c r="HV46" s="8"/>
      <c r="HW46" s="125"/>
      <c r="HX46" s="126"/>
      <c r="HY46" s="127"/>
      <c r="HZ46" s="8"/>
      <c r="IA46" s="8"/>
      <c r="IB46" s="125"/>
      <c r="IC46" s="126"/>
      <c r="ID46" s="127"/>
      <c r="IE46" s="8"/>
      <c r="IF46" s="8"/>
      <c r="IG46" s="125"/>
      <c r="IH46" s="126"/>
      <c r="II46" s="127"/>
      <c r="IJ46" s="8"/>
      <c r="IK46" s="8"/>
      <c r="IL46" s="125"/>
      <c r="IM46" s="126"/>
      <c r="IN46" s="127"/>
      <c r="IO46" s="8"/>
      <c r="IP46" s="8"/>
      <c r="IQ46" s="125"/>
      <c r="IR46" s="126"/>
      <c r="IS46" s="127"/>
      <c r="IT46" s="8"/>
      <c r="IU46" s="8"/>
      <c r="IV46" s="125"/>
    </row>
    <row r="47" spans="1:256" ht="15" thickBot="1">
      <c r="A47" s="64"/>
      <c r="B47" s="64"/>
      <c r="C47" s="64"/>
      <c r="D47" s="65"/>
    </row>
  </sheetData>
  <mergeCells count="1">
    <mergeCell ref="A2:D2"/>
  </mergeCells>
  <conditionalFormatting sqref="B6:B7 B10:B11">
    <cfRule type="duplicateValues" dxfId="27" priority="94"/>
  </conditionalFormatting>
  <conditionalFormatting sqref="B9">
    <cfRule type="duplicateValues" dxfId="26" priority="2"/>
  </conditionalFormatting>
  <conditionalFormatting sqref="B12">
    <cfRule type="duplicateValues" dxfId="25" priority="1"/>
  </conditionalFormatting>
  <conditionalFormatting sqref="B37">
    <cfRule type="duplicateValues" dxfId="24" priority="8"/>
  </conditionalFormatting>
  <conditionalFormatting sqref="B38:B46 B26:B36 B15:B24">
    <cfRule type="duplicateValues" dxfId="23" priority="172"/>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74AF-4013-4172-AE02-01A3C98A9E1A}">
  <dimension ref="A1:E16"/>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130"/>
      <c r="B4" s="131" t="s">
        <v>932</v>
      </c>
      <c r="C4" s="132"/>
      <c r="D4" s="133" t="s">
        <v>1342</v>
      </c>
      <c r="E4" s="8"/>
    </row>
    <row r="5" spans="1:5">
      <c r="A5" s="12"/>
      <c r="B5" s="13" t="s">
        <v>849</v>
      </c>
      <c r="C5" s="14"/>
      <c r="D5" s="15"/>
      <c r="E5" s="8"/>
    </row>
    <row r="6" spans="1:5">
      <c r="A6" s="75" t="s">
        <v>1317</v>
      </c>
      <c r="B6" s="71" t="s">
        <v>1339</v>
      </c>
      <c r="C6" s="72">
        <v>167.88</v>
      </c>
      <c r="D6" s="124">
        <v>138.5</v>
      </c>
    </row>
    <row r="7" spans="1:5">
      <c r="A7" s="75" t="s">
        <v>1318</v>
      </c>
      <c r="B7" s="71" t="s">
        <v>1340</v>
      </c>
      <c r="C7" s="72">
        <v>159.49</v>
      </c>
      <c r="D7" s="124">
        <v>131.58000000000001</v>
      </c>
    </row>
    <row r="8" spans="1:5">
      <c r="A8" s="75" t="s">
        <v>1319</v>
      </c>
      <c r="B8" s="71" t="s">
        <v>1341</v>
      </c>
      <c r="C8" s="72">
        <v>151.09</v>
      </c>
      <c r="D8" s="124">
        <v>124.65</v>
      </c>
    </row>
    <row r="9" spans="1:5">
      <c r="A9" s="75" t="s">
        <v>1344</v>
      </c>
      <c r="B9" s="71" t="s">
        <v>1343</v>
      </c>
      <c r="C9" s="72">
        <v>134.30000000000001</v>
      </c>
      <c r="D9" s="124">
        <v>110.8</v>
      </c>
    </row>
    <row r="10" spans="1:5">
      <c r="A10" s="75"/>
      <c r="B10" s="71"/>
      <c r="C10" s="72"/>
      <c r="D10" s="124"/>
    </row>
    <row r="11" spans="1:5" ht="30" customHeight="1">
      <c r="A11" s="130"/>
      <c r="B11" s="131" t="s">
        <v>933</v>
      </c>
      <c r="C11" s="132"/>
      <c r="D11" s="133" t="s">
        <v>1342</v>
      </c>
      <c r="E11" s="8"/>
    </row>
    <row r="12" spans="1:5">
      <c r="A12" s="12"/>
      <c r="B12" s="13" t="s">
        <v>849</v>
      </c>
      <c r="C12" s="14"/>
      <c r="D12" s="15"/>
      <c r="E12" s="8"/>
    </row>
    <row r="13" spans="1:5">
      <c r="A13" s="75" t="s">
        <v>1320</v>
      </c>
      <c r="B13" s="71" t="s">
        <v>1345</v>
      </c>
      <c r="C13" s="72">
        <v>197.88</v>
      </c>
      <c r="D13" s="124">
        <v>163.25</v>
      </c>
    </row>
    <row r="14" spans="1:5" ht="15" thickBot="1">
      <c r="A14" s="64"/>
      <c r="B14" s="64"/>
      <c r="C14" s="64"/>
      <c r="D14" s="65"/>
    </row>
    <row r="16" spans="1:5">
      <c r="C16" s="134"/>
      <c r="D16" s="134" t="s">
        <v>850</v>
      </c>
    </row>
  </sheetData>
  <mergeCells count="1">
    <mergeCell ref="A2:D2"/>
  </mergeCells>
  <conditionalFormatting sqref="B5">
    <cfRule type="duplicateValues" dxfId="22" priority="3"/>
  </conditionalFormatting>
  <conditionalFormatting sqref="B12">
    <cfRule type="duplicateValues" dxfId="21" priority="2"/>
  </conditionalFormatting>
  <conditionalFormatting sqref="B13 B6:B10">
    <cfRule type="duplicateValues" dxfId="20" priority="164"/>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03A98-75F6-49F0-B2C5-EB55E837D406}">
  <dimension ref="A1:E26"/>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78"/>
      <c r="B4" s="79" t="s">
        <v>1017</v>
      </c>
      <c r="C4" s="80"/>
      <c r="D4" s="81">
        <v>0.16</v>
      </c>
      <c r="E4" s="8"/>
    </row>
    <row r="5" spans="1:5">
      <c r="A5" s="12"/>
      <c r="B5" s="13" t="s">
        <v>851</v>
      </c>
      <c r="C5" s="14"/>
      <c r="D5" s="15"/>
      <c r="E5" s="8"/>
    </row>
    <row r="6" spans="1:5">
      <c r="A6" t="s">
        <v>1416</v>
      </c>
      <c r="B6" s="36" t="s">
        <v>1417</v>
      </c>
      <c r="C6" s="72">
        <v>22.9</v>
      </c>
      <c r="D6" s="21">
        <f>C6*0.84</f>
        <v>19.235999999999997</v>
      </c>
      <c r="E6" s="8"/>
    </row>
    <row r="7" spans="1:5">
      <c r="A7" t="s">
        <v>1014</v>
      </c>
      <c r="B7" s="36" t="s">
        <v>1418</v>
      </c>
      <c r="C7" s="72">
        <v>21.6</v>
      </c>
      <c r="D7" s="21">
        <f t="shared" ref="D7:D9" si="0">C7*0.84</f>
        <v>18.144000000000002</v>
      </c>
    </row>
    <row r="8" spans="1:5">
      <c r="A8" t="s">
        <v>1015</v>
      </c>
      <c r="B8" s="36" t="s">
        <v>1419</v>
      </c>
      <c r="C8" s="72">
        <v>20.399999999999999</v>
      </c>
      <c r="D8" s="21">
        <f t="shared" si="0"/>
        <v>17.135999999999999</v>
      </c>
    </row>
    <row r="9" spans="1:5">
      <c r="A9" t="s">
        <v>1016</v>
      </c>
      <c r="B9" s="36" t="s">
        <v>1420</v>
      </c>
      <c r="C9" s="72">
        <v>19</v>
      </c>
      <c r="D9" s="21">
        <f t="shared" si="0"/>
        <v>15.959999999999999</v>
      </c>
    </row>
    <row r="10" spans="1:5">
      <c r="B10" s="36"/>
      <c r="C10" s="72"/>
      <c r="D10" s="21"/>
      <c r="E10" s="8"/>
    </row>
    <row r="11" spans="1:5" ht="30" customHeight="1">
      <c r="A11" s="78"/>
      <c r="B11" s="79" t="s">
        <v>1025</v>
      </c>
      <c r="C11" s="80"/>
      <c r="D11" s="81">
        <v>0.16</v>
      </c>
      <c r="E11" s="8"/>
    </row>
    <row r="12" spans="1:5">
      <c r="A12" s="12"/>
      <c r="B12" s="13" t="s">
        <v>852</v>
      </c>
      <c r="C12" s="14"/>
      <c r="D12" s="15"/>
      <c r="E12" s="8"/>
    </row>
    <row r="13" spans="1:5">
      <c r="A13" t="s">
        <v>1018</v>
      </c>
      <c r="B13" s="36" t="s">
        <v>1421</v>
      </c>
      <c r="C13" s="72">
        <v>378</v>
      </c>
      <c r="D13" s="21">
        <f t="shared" ref="D13:D19" si="1">C13*0.84</f>
        <v>317.52</v>
      </c>
    </row>
    <row r="14" spans="1:5">
      <c r="A14" t="s">
        <v>1019</v>
      </c>
      <c r="B14" s="36" t="s">
        <v>1422</v>
      </c>
      <c r="C14" s="72">
        <v>354</v>
      </c>
      <c r="D14" s="21">
        <f t="shared" si="1"/>
        <v>297.36</v>
      </c>
    </row>
    <row r="15" spans="1:5">
      <c r="A15" t="s">
        <v>1020</v>
      </c>
      <c r="B15" s="36" t="s">
        <v>1423</v>
      </c>
      <c r="C15" s="72">
        <v>330</v>
      </c>
      <c r="D15" s="21">
        <f t="shared" si="1"/>
        <v>277.2</v>
      </c>
    </row>
    <row r="16" spans="1:5">
      <c r="A16" t="s">
        <v>1021</v>
      </c>
      <c r="B16" s="36" t="s">
        <v>1424</v>
      </c>
      <c r="C16" s="72">
        <v>306</v>
      </c>
      <c r="D16" s="21">
        <f t="shared" si="1"/>
        <v>257.03999999999996</v>
      </c>
    </row>
    <row r="17" spans="1:5">
      <c r="A17" t="s">
        <v>1022</v>
      </c>
      <c r="B17" s="36" t="s">
        <v>1425</v>
      </c>
      <c r="C17" s="72">
        <v>282</v>
      </c>
      <c r="D17" s="21">
        <f t="shared" si="1"/>
        <v>236.88</v>
      </c>
    </row>
    <row r="18" spans="1:5">
      <c r="A18" t="s">
        <v>1023</v>
      </c>
      <c r="B18" s="36" t="s">
        <v>1426</v>
      </c>
      <c r="C18" s="72">
        <v>257</v>
      </c>
      <c r="D18" s="21">
        <f t="shared" si="1"/>
        <v>215.88</v>
      </c>
    </row>
    <row r="19" spans="1:5">
      <c r="A19" t="s">
        <v>1024</v>
      </c>
      <c r="B19" s="36" t="s">
        <v>1427</v>
      </c>
      <c r="C19" s="72">
        <v>233</v>
      </c>
      <c r="D19" s="21">
        <f t="shared" si="1"/>
        <v>195.72</v>
      </c>
    </row>
    <row r="20" spans="1:5">
      <c r="B20" s="36"/>
      <c r="C20" s="72"/>
      <c r="D20" s="21"/>
    </row>
    <row r="21" spans="1:5" ht="30" customHeight="1">
      <c r="A21" s="78"/>
      <c r="B21" s="79" t="s">
        <v>1415</v>
      </c>
      <c r="C21" s="80"/>
      <c r="D21" s="81">
        <v>0.16</v>
      </c>
      <c r="E21" s="8"/>
    </row>
    <row r="22" spans="1:5">
      <c r="A22" s="12"/>
      <c r="B22" s="13" t="s">
        <v>851</v>
      </c>
      <c r="C22" s="14"/>
      <c r="D22" s="15"/>
      <c r="E22" s="8"/>
    </row>
    <row r="23" spans="1:5">
      <c r="A23" t="s">
        <v>1428</v>
      </c>
      <c r="B23" s="36" t="s">
        <v>1431</v>
      </c>
      <c r="C23" s="72">
        <v>37.700000000000003</v>
      </c>
      <c r="D23" s="21">
        <f t="shared" ref="D23:D25" si="2">C23*0.84</f>
        <v>31.668000000000003</v>
      </c>
    </row>
    <row r="24" spans="1:5">
      <c r="A24" t="s">
        <v>1429</v>
      </c>
      <c r="B24" s="36" t="s">
        <v>1432</v>
      </c>
      <c r="C24" s="72">
        <v>36.299999999999997</v>
      </c>
      <c r="D24" s="21">
        <f t="shared" si="2"/>
        <v>30.491999999999997</v>
      </c>
    </row>
    <row r="25" spans="1:5">
      <c r="A25" t="s">
        <v>1430</v>
      </c>
      <c r="B25" s="36" t="s">
        <v>1433</v>
      </c>
      <c r="C25" s="72">
        <v>34.700000000000003</v>
      </c>
      <c r="D25" s="21">
        <f t="shared" si="2"/>
        <v>29.148</v>
      </c>
    </row>
    <row r="26" spans="1:5" ht="15" thickBot="1">
      <c r="A26" s="19"/>
      <c r="B26" s="19"/>
      <c r="C26" s="20"/>
      <c r="D26" s="22"/>
    </row>
  </sheetData>
  <mergeCells count="1">
    <mergeCell ref="A2:D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3107-B9F0-4FF7-9F54-8D5C06A74D1D}">
  <dimension ref="A1:E40"/>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164"/>
      <c r="B4" s="165" t="s">
        <v>916</v>
      </c>
      <c r="C4" s="166"/>
      <c r="D4" s="167">
        <v>0.08</v>
      </c>
      <c r="E4" s="8"/>
    </row>
    <row r="5" spans="1:5">
      <c r="A5" s="12"/>
      <c r="B5" s="13" t="s">
        <v>1279</v>
      </c>
      <c r="C5" s="14"/>
      <c r="D5" s="15"/>
      <c r="E5" s="8"/>
    </row>
    <row r="6" spans="1:5">
      <c r="A6" t="s">
        <v>1277</v>
      </c>
      <c r="B6" s="36" t="s">
        <v>1278</v>
      </c>
      <c r="C6" s="72">
        <v>51</v>
      </c>
      <c r="D6" s="21">
        <f>C6*0.92</f>
        <v>46.92</v>
      </c>
    </row>
    <row r="7" spans="1:5">
      <c r="A7" s="17"/>
      <c r="B7" s="17"/>
      <c r="C7" s="72"/>
      <c r="D7" s="21"/>
    </row>
    <row r="8" spans="1:5" ht="30" customHeight="1">
      <c r="A8" s="164"/>
      <c r="B8" s="165" t="s">
        <v>917</v>
      </c>
      <c r="C8" s="166"/>
      <c r="D8" s="167">
        <v>0.08</v>
      </c>
      <c r="E8" s="8"/>
    </row>
    <row r="9" spans="1:5">
      <c r="A9" s="12"/>
      <c r="B9" s="13" t="s">
        <v>1279</v>
      </c>
      <c r="C9" s="14"/>
      <c r="D9" s="15"/>
      <c r="E9" s="8"/>
    </row>
    <row r="10" spans="1:5">
      <c r="A10" t="s">
        <v>1280</v>
      </c>
      <c r="B10" s="36" t="s">
        <v>1283</v>
      </c>
      <c r="C10" s="72">
        <v>87</v>
      </c>
      <c r="D10" s="21">
        <f t="shared" ref="D10:D12" si="0">C10*0.92</f>
        <v>80.040000000000006</v>
      </c>
    </row>
    <row r="11" spans="1:5">
      <c r="A11" t="s">
        <v>1281</v>
      </c>
      <c r="B11" s="36" t="s">
        <v>1284</v>
      </c>
      <c r="C11" s="72">
        <v>174</v>
      </c>
      <c r="D11" s="21">
        <f t="shared" si="0"/>
        <v>160.08000000000001</v>
      </c>
    </row>
    <row r="12" spans="1:5">
      <c r="A12" t="s">
        <v>1282</v>
      </c>
      <c r="B12" s="36" t="s">
        <v>1285</v>
      </c>
      <c r="C12" s="72">
        <v>261</v>
      </c>
      <c r="D12" s="21">
        <f t="shared" si="0"/>
        <v>240.12</v>
      </c>
    </row>
    <row r="13" spans="1:5">
      <c r="B13" s="36"/>
      <c r="C13" s="72"/>
      <c r="D13" s="21"/>
    </row>
    <row r="14" spans="1:5" ht="30" customHeight="1">
      <c r="A14" s="164"/>
      <c r="B14" s="165" t="s">
        <v>918</v>
      </c>
      <c r="C14" s="166"/>
      <c r="D14" s="167">
        <v>0.08</v>
      </c>
      <c r="E14" s="8"/>
    </row>
    <row r="15" spans="1:5">
      <c r="A15" s="12"/>
      <c r="B15" s="13" t="s">
        <v>1279</v>
      </c>
      <c r="C15" s="14"/>
      <c r="D15" s="15"/>
      <c r="E15" s="8"/>
    </row>
    <row r="16" spans="1:5">
      <c r="A16" t="s">
        <v>1286</v>
      </c>
      <c r="B16" s="36" t="s">
        <v>1291</v>
      </c>
      <c r="C16" s="72">
        <v>159</v>
      </c>
      <c r="D16" s="21">
        <f t="shared" ref="D16:D20" si="1">C16*0.92</f>
        <v>146.28</v>
      </c>
    </row>
    <row r="17" spans="1:5">
      <c r="A17" t="s">
        <v>1287</v>
      </c>
      <c r="B17" s="36" t="s">
        <v>1292</v>
      </c>
      <c r="C17" s="72">
        <v>318</v>
      </c>
      <c r="D17" s="21">
        <f t="shared" si="1"/>
        <v>292.56</v>
      </c>
    </row>
    <row r="18" spans="1:5">
      <c r="A18" t="s">
        <v>1288</v>
      </c>
      <c r="B18" s="36" t="s">
        <v>1293</v>
      </c>
      <c r="C18" s="72">
        <v>477</v>
      </c>
      <c r="D18" s="21">
        <f t="shared" si="1"/>
        <v>438.84000000000003</v>
      </c>
    </row>
    <row r="19" spans="1:5">
      <c r="A19" t="s">
        <v>1289</v>
      </c>
      <c r="B19" s="36" t="s">
        <v>1294</v>
      </c>
      <c r="C19" s="72">
        <v>636</v>
      </c>
      <c r="D19" s="21">
        <f t="shared" si="1"/>
        <v>585.12</v>
      </c>
    </row>
    <row r="20" spans="1:5">
      <c r="A20" t="s">
        <v>1290</v>
      </c>
      <c r="B20" s="36" t="s">
        <v>1295</v>
      </c>
      <c r="C20" s="72">
        <v>795</v>
      </c>
      <c r="D20" s="21">
        <f t="shared" si="1"/>
        <v>731.4</v>
      </c>
    </row>
    <row r="21" spans="1:5">
      <c r="A21" s="17"/>
      <c r="B21" s="17"/>
      <c r="C21" s="72"/>
      <c r="D21" s="21"/>
    </row>
    <row r="22" spans="1:5" ht="30" customHeight="1">
      <c r="A22" s="164"/>
      <c r="B22" s="165" t="s">
        <v>853</v>
      </c>
      <c r="C22" s="166"/>
      <c r="D22" s="167">
        <v>0.08</v>
      </c>
      <c r="E22" s="8"/>
    </row>
    <row r="23" spans="1:5">
      <c r="A23" s="12"/>
      <c r="B23" s="13" t="s">
        <v>1026</v>
      </c>
      <c r="C23" s="14"/>
      <c r="D23" s="15"/>
      <c r="E23" s="8"/>
    </row>
    <row r="24" spans="1:5">
      <c r="A24" t="s">
        <v>1298</v>
      </c>
      <c r="B24" t="s">
        <v>966</v>
      </c>
      <c r="C24" s="72">
        <v>1750</v>
      </c>
      <c r="D24" s="21">
        <f t="shared" ref="D24:D26" si="2">C24*0.92</f>
        <v>1610</v>
      </c>
    </row>
    <row r="25" spans="1:5">
      <c r="A25" t="s">
        <v>1299</v>
      </c>
      <c r="B25" t="s">
        <v>919</v>
      </c>
      <c r="C25" s="72">
        <v>2000</v>
      </c>
      <c r="D25" s="21">
        <f t="shared" si="2"/>
        <v>1840</v>
      </c>
    </row>
    <row r="26" spans="1:5">
      <c r="A26" t="s">
        <v>1300</v>
      </c>
      <c r="B26" t="s">
        <v>920</v>
      </c>
      <c r="C26" s="72">
        <v>2750</v>
      </c>
      <c r="D26" s="21">
        <f t="shared" si="2"/>
        <v>2530</v>
      </c>
    </row>
    <row r="27" spans="1:5">
      <c r="A27" t="s">
        <v>1301</v>
      </c>
      <c r="B27" t="s">
        <v>921</v>
      </c>
      <c r="C27" s="72">
        <v>3750</v>
      </c>
      <c r="D27" s="21">
        <f t="shared" ref="D27:D30" si="3">C27*0.92</f>
        <v>3450</v>
      </c>
    </row>
    <row r="28" spans="1:5">
      <c r="A28" t="s">
        <v>1302</v>
      </c>
      <c r="B28" t="s">
        <v>967</v>
      </c>
      <c r="C28" s="72">
        <v>6000</v>
      </c>
      <c r="D28" s="21">
        <f t="shared" si="3"/>
        <v>5520</v>
      </c>
    </row>
    <row r="29" spans="1:5">
      <c r="A29" t="s">
        <v>1303</v>
      </c>
      <c r="B29" t="s">
        <v>1296</v>
      </c>
      <c r="C29" s="72">
        <v>7500</v>
      </c>
      <c r="D29" s="21">
        <f t="shared" si="3"/>
        <v>6900</v>
      </c>
    </row>
    <row r="30" spans="1:5">
      <c r="A30" t="s">
        <v>1304</v>
      </c>
      <c r="B30" t="s">
        <v>1297</v>
      </c>
      <c r="C30" s="72">
        <v>10000</v>
      </c>
      <c r="D30" s="21">
        <f t="shared" si="3"/>
        <v>9200</v>
      </c>
    </row>
    <row r="31" spans="1:5">
      <c r="A31" s="17"/>
      <c r="B31" s="17"/>
      <c r="C31" s="72"/>
      <c r="D31" s="21"/>
    </row>
    <row r="32" spans="1:5">
      <c r="A32" s="12"/>
      <c r="B32" s="13" t="s">
        <v>1027</v>
      </c>
      <c r="C32" s="14"/>
      <c r="D32" s="15"/>
      <c r="E32" s="8"/>
    </row>
    <row r="33" spans="1:4">
      <c r="A33" t="s">
        <v>1305</v>
      </c>
      <c r="B33" s="36" t="s">
        <v>922</v>
      </c>
      <c r="C33" s="72">
        <v>1854</v>
      </c>
      <c r="D33" s="21">
        <f t="shared" ref="D33:D38" si="4">C33*0.92</f>
        <v>1705.68</v>
      </c>
    </row>
    <row r="34" spans="1:4">
      <c r="A34" t="s">
        <v>1306</v>
      </c>
      <c r="B34" s="36" t="s">
        <v>923</v>
      </c>
      <c r="C34" s="72">
        <v>2224.8000000000002</v>
      </c>
      <c r="D34" s="21">
        <f t="shared" si="4"/>
        <v>2046.8160000000003</v>
      </c>
    </row>
    <row r="35" spans="1:4">
      <c r="A35" t="s">
        <v>1307</v>
      </c>
      <c r="B35" s="36" t="s">
        <v>924</v>
      </c>
      <c r="C35" s="72">
        <v>2595.6</v>
      </c>
      <c r="D35" s="21">
        <f t="shared" si="4"/>
        <v>2387.9520000000002</v>
      </c>
    </row>
    <row r="36" spans="1:4">
      <c r="A36" t="s">
        <v>1308</v>
      </c>
      <c r="B36" s="36" t="s">
        <v>925</v>
      </c>
      <c r="C36" s="72">
        <v>2966.4</v>
      </c>
      <c r="D36" s="21">
        <f t="shared" si="4"/>
        <v>2729.0880000000002</v>
      </c>
    </row>
    <row r="37" spans="1:4">
      <c r="A37" t="s">
        <v>1309</v>
      </c>
      <c r="B37" s="36" t="s">
        <v>926</v>
      </c>
      <c r="C37" s="72">
        <v>3337.2</v>
      </c>
      <c r="D37" s="21">
        <f t="shared" si="4"/>
        <v>3070.2240000000002</v>
      </c>
    </row>
    <row r="38" spans="1:4">
      <c r="A38" t="s">
        <v>1310</v>
      </c>
      <c r="B38" s="36" t="s">
        <v>927</v>
      </c>
      <c r="C38" s="72">
        <v>3708</v>
      </c>
      <c r="D38" s="21">
        <f t="shared" si="4"/>
        <v>3411.36</v>
      </c>
    </row>
    <row r="39" spans="1:4">
      <c r="B39" s="181" t="s">
        <v>1311</v>
      </c>
      <c r="C39" s="72"/>
      <c r="D39" s="21"/>
    </row>
    <row r="40" spans="1:4" ht="15" thickBot="1">
      <c r="A40" s="19"/>
      <c r="B40" s="180"/>
      <c r="C40" s="20"/>
      <c r="D40" s="22"/>
    </row>
  </sheetData>
  <mergeCells count="1">
    <mergeCell ref="A2:D2"/>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58E98-69EC-429A-AF3C-C69EEBA5227F}">
  <dimension ref="A1:G25"/>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7" ht="65.099999999999994" customHeight="1" thickBot="1">
      <c r="A1" s="23"/>
      <c r="B1" s="24"/>
      <c r="C1" s="24"/>
      <c r="D1" s="25"/>
    </row>
    <row r="2" spans="1:7" ht="93.75" customHeight="1" thickBot="1">
      <c r="A2" s="202"/>
      <c r="B2" s="202"/>
      <c r="C2" s="202"/>
      <c r="D2" s="203"/>
    </row>
    <row r="3" spans="1:7">
      <c r="A3" s="3" t="s">
        <v>57</v>
      </c>
      <c r="B3" s="4" t="s">
        <v>58</v>
      </c>
      <c r="C3" s="5" t="s">
        <v>59</v>
      </c>
      <c r="D3" s="6" t="s">
        <v>60</v>
      </c>
      <c r="E3" s="7"/>
    </row>
    <row r="4" spans="1:7" ht="30" customHeight="1">
      <c r="A4" s="113"/>
      <c r="B4" s="114" t="s">
        <v>43</v>
      </c>
      <c r="C4" s="115"/>
      <c r="D4" s="116">
        <v>0.15</v>
      </c>
      <c r="E4" s="8"/>
    </row>
    <row r="5" spans="1:7">
      <c r="A5" s="12"/>
      <c r="B5" s="13" t="s">
        <v>110</v>
      </c>
      <c r="C5" s="14"/>
      <c r="D5" s="15"/>
      <c r="E5" s="8"/>
    </row>
    <row r="6" spans="1:7">
      <c r="A6" s="35" t="s">
        <v>1321</v>
      </c>
      <c r="B6" s="35" t="s">
        <v>1330</v>
      </c>
      <c r="C6" s="72">
        <v>452</v>
      </c>
      <c r="D6" s="21">
        <f>C6*0.85</f>
        <v>384.2</v>
      </c>
    </row>
    <row r="7" spans="1:7">
      <c r="A7" s="35"/>
      <c r="B7" s="35"/>
      <c r="C7" s="72"/>
      <c r="D7" s="21"/>
    </row>
    <row r="8" spans="1:7">
      <c r="A8" s="35" t="s">
        <v>1322</v>
      </c>
      <c r="B8" s="35" t="s">
        <v>1331</v>
      </c>
      <c r="C8" s="72">
        <v>565</v>
      </c>
      <c r="D8" s="21">
        <f>C8*0.85</f>
        <v>480.25</v>
      </c>
    </row>
    <row r="9" spans="1:7">
      <c r="A9" s="35"/>
      <c r="B9" s="35"/>
      <c r="C9" s="72"/>
      <c r="D9" s="21"/>
    </row>
    <row r="10" spans="1:7">
      <c r="A10" s="35" t="s">
        <v>1323</v>
      </c>
      <c r="B10" s="35" t="s">
        <v>1332</v>
      </c>
      <c r="C10" s="72">
        <v>1018</v>
      </c>
      <c r="D10" s="21">
        <f>C10*0.85</f>
        <v>865.3</v>
      </c>
    </row>
    <row r="11" spans="1:7">
      <c r="A11" s="35"/>
      <c r="B11" s="35"/>
      <c r="C11" s="72"/>
      <c r="D11" s="21"/>
    </row>
    <row r="12" spans="1:7">
      <c r="A12" s="35" t="s">
        <v>1324</v>
      </c>
      <c r="B12" s="35" t="s">
        <v>1333</v>
      </c>
      <c r="C12" s="72">
        <v>67</v>
      </c>
      <c r="D12" s="21">
        <f>C12*0.85</f>
        <v>56.949999999999996</v>
      </c>
    </row>
    <row r="13" spans="1:7">
      <c r="A13" s="35"/>
      <c r="B13" s="35"/>
      <c r="C13" s="72"/>
      <c r="D13" s="21"/>
    </row>
    <row r="14" spans="1:7">
      <c r="A14" s="35" t="s">
        <v>1325</v>
      </c>
      <c r="B14" s="35" t="s">
        <v>1334</v>
      </c>
      <c r="C14" s="72">
        <v>67</v>
      </c>
      <c r="D14" s="21">
        <f>C14*0.85</f>
        <v>56.949999999999996</v>
      </c>
    </row>
    <row r="15" spans="1:7">
      <c r="A15" s="35"/>
      <c r="B15" s="35"/>
      <c r="C15" s="72"/>
      <c r="D15" s="21"/>
    </row>
    <row r="16" spans="1:7">
      <c r="A16" s="35" t="s">
        <v>1326</v>
      </c>
      <c r="B16" s="35" t="s">
        <v>1335</v>
      </c>
      <c r="C16" s="72">
        <v>67</v>
      </c>
      <c r="D16" s="21">
        <f>C16*0.85</f>
        <v>56.949999999999996</v>
      </c>
      <c r="F16" s="17"/>
      <c r="G16" s="17"/>
    </row>
    <row r="17" spans="1:7">
      <c r="A17" s="35"/>
      <c r="B17" s="35"/>
      <c r="C17" s="72"/>
      <c r="D17" s="21"/>
    </row>
    <row r="18" spans="1:7">
      <c r="A18" s="35" t="s">
        <v>1327</v>
      </c>
      <c r="B18" s="35" t="s">
        <v>1336</v>
      </c>
      <c r="C18" s="72">
        <v>67</v>
      </c>
      <c r="D18" s="21">
        <f>C18*0.85</f>
        <v>56.949999999999996</v>
      </c>
      <c r="F18" s="17"/>
      <c r="G18" s="17"/>
    </row>
    <row r="19" spans="1:7">
      <c r="A19" s="35"/>
      <c r="B19" s="35"/>
      <c r="C19" s="72"/>
      <c r="D19" s="21"/>
    </row>
    <row r="20" spans="1:7">
      <c r="A20" s="35" t="s">
        <v>1328</v>
      </c>
      <c r="B20" s="35" t="s">
        <v>1337</v>
      </c>
      <c r="C20" s="72">
        <v>67</v>
      </c>
      <c r="D20" s="21">
        <f>C20*0.85</f>
        <v>56.949999999999996</v>
      </c>
      <c r="F20" s="17"/>
      <c r="G20" s="17"/>
    </row>
    <row r="21" spans="1:7">
      <c r="A21" s="35"/>
      <c r="B21" s="35"/>
      <c r="C21" s="72"/>
      <c r="D21" s="21"/>
    </row>
    <row r="22" spans="1:7">
      <c r="A22" s="35" t="s">
        <v>1329</v>
      </c>
      <c r="B22" s="35" t="s">
        <v>1338</v>
      </c>
      <c r="C22" s="72">
        <v>67</v>
      </c>
      <c r="D22" s="21">
        <f>C22*0.85</f>
        <v>56.949999999999996</v>
      </c>
      <c r="F22" s="17"/>
      <c r="G22" s="17"/>
    </row>
    <row r="23" spans="1:7" ht="15" thickBot="1">
      <c r="A23" s="64"/>
      <c r="B23" s="64"/>
      <c r="C23" s="64"/>
      <c r="D23" s="65"/>
    </row>
    <row r="25" spans="1:7">
      <c r="C25" s="134"/>
      <c r="D25" s="134"/>
    </row>
  </sheetData>
  <mergeCells count="1">
    <mergeCell ref="A2:D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5986F-55A2-4163-AD9A-58390392968B}">
  <dimension ref="A1:E17"/>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154"/>
      <c r="B4" s="155" t="s">
        <v>854</v>
      </c>
      <c r="C4" s="156"/>
      <c r="D4" s="157">
        <v>5.5E-2</v>
      </c>
      <c r="E4" s="8"/>
    </row>
    <row r="5" spans="1:5">
      <c r="A5" s="12"/>
      <c r="B5" s="13" t="s">
        <v>110</v>
      </c>
      <c r="C5" s="14"/>
      <c r="D5" s="15"/>
      <c r="E5" s="8"/>
    </row>
    <row r="6" spans="1:5">
      <c r="A6" s="17" t="s">
        <v>855</v>
      </c>
      <c r="B6" s="17" t="s">
        <v>856</v>
      </c>
      <c r="C6" s="72">
        <v>7419.59</v>
      </c>
      <c r="D6" s="21">
        <v>7011.52</v>
      </c>
    </row>
    <row r="7" spans="1:5">
      <c r="A7" s="17" t="s">
        <v>857</v>
      </c>
      <c r="B7" s="17" t="s">
        <v>858</v>
      </c>
      <c r="C7" s="72">
        <v>1374</v>
      </c>
      <c r="D7" s="21">
        <v>1298.43</v>
      </c>
    </row>
    <row r="8" spans="1:5">
      <c r="A8" s="17"/>
      <c r="B8" s="17"/>
      <c r="C8" s="72"/>
      <c r="D8" s="21"/>
    </row>
    <row r="9" spans="1:5">
      <c r="A9" s="17" t="s">
        <v>859</v>
      </c>
      <c r="B9" s="17" t="s">
        <v>860</v>
      </c>
      <c r="C9" s="72">
        <v>907.2</v>
      </c>
      <c r="D9" s="21">
        <v>857.3</v>
      </c>
    </row>
    <row r="10" spans="1:5">
      <c r="A10" s="17" t="s">
        <v>861</v>
      </c>
      <c r="B10" s="17" t="s">
        <v>862</v>
      </c>
      <c r="C10" s="72">
        <v>336</v>
      </c>
      <c r="D10" s="21">
        <v>317.52</v>
      </c>
    </row>
    <row r="11" spans="1:5">
      <c r="A11" s="17" t="s">
        <v>863</v>
      </c>
      <c r="B11" s="17" t="s">
        <v>864</v>
      </c>
      <c r="C11" s="72">
        <v>2451.6</v>
      </c>
      <c r="D11" s="21">
        <v>2316.7600000000002</v>
      </c>
    </row>
    <row r="12" spans="1:5">
      <c r="A12" s="17" t="s">
        <v>865</v>
      </c>
      <c r="B12" s="17" t="s">
        <v>866</v>
      </c>
      <c r="C12" s="72">
        <v>908</v>
      </c>
      <c r="D12" s="21">
        <v>858.06</v>
      </c>
    </row>
    <row r="13" spans="1:5">
      <c r="A13" s="17" t="s">
        <v>867</v>
      </c>
      <c r="B13" s="17" t="s">
        <v>868</v>
      </c>
      <c r="C13" s="72">
        <v>6897.95</v>
      </c>
      <c r="D13" s="21">
        <v>6518.57</v>
      </c>
    </row>
    <row r="14" spans="1:5">
      <c r="A14" s="17" t="s">
        <v>869</v>
      </c>
      <c r="B14" s="17" t="s">
        <v>870</v>
      </c>
      <c r="C14" s="72">
        <v>2554</v>
      </c>
      <c r="D14" s="21">
        <v>2413.5300000000002</v>
      </c>
    </row>
    <row r="15" spans="1:5" ht="15" thickBot="1">
      <c r="A15" s="64"/>
      <c r="B15" s="64"/>
      <c r="C15" s="64"/>
      <c r="D15" s="65"/>
    </row>
    <row r="17" spans="3:4">
      <c r="C17" s="134"/>
      <c r="D17" s="134"/>
    </row>
  </sheetData>
  <mergeCells count="1">
    <mergeCell ref="A2:D2"/>
  </mergeCells>
  <conditionalFormatting sqref="A7:B8">
    <cfRule type="duplicateValues" dxfId="19" priority="2"/>
  </conditionalFormatting>
  <conditionalFormatting sqref="A10:B10">
    <cfRule type="duplicateValues" dxfId="18" priority="3"/>
  </conditionalFormatting>
  <conditionalFormatting sqref="A11:B11">
    <cfRule type="duplicateValues" dxfId="17" priority="135"/>
  </conditionalFormatting>
  <conditionalFormatting sqref="A12:B12">
    <cfRule type="duplicateValues" dxfId="16" priority="5"/>
  </conditionalFormatting>
  <conditionalFormatting sqref="A13:B13">
    <cfRule type="duplicateValues" dxfId="15" priority="136"/>
  </conditionalFormatting>
  <conditionalFormatting sqref="A14:B14">
    <cfRule type="duplicateValues" dxfId="14" priority="4"/>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6A3A-84D9-4955-9093-F564EE94F883}">
  <dimension ref="A1:E29"/>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135"/>
      <c r="B4" s="136" t="s">
        <v>1241</v>
      </c>
      <c r="C4" s="137"/>
      <c r="D4" s="138">
        <v>0.05</v>
      </c>
      <c r="E4" s="8"/>
    </row>
    <row r="5" spans="1:5">
      <c r="A5" s="12"/>
      <c r="B5" s="13" t="s">
        <v>61</v>
      </c>
      <c r="C5" s="14"/>
      <c r="D5" s="15"/>
      <c r="E5" s="8"/>
    </row>
    <row r="6" spans="1:5">
      <c r="A6" s="36" t="s">
        <v>871</v>
      </c>
      <c r="B6" s="36" t="s">
        <v>1229</v>
      </c>
      <c r="C6" s="72">
        <v>5554.8890650000003</v>
      </c>
      <c r="D6" s="21">
        <v>5274.0868739999996</v>
      </c>
    </row>
    <row r="7" spans="1:5">
      <c r="A7" s="36" t="s">
        <v>872</v>
      </c>
      <c r="B7" s="36" t="s">
        <v>1230</v>
      </c>
      <c r="C7" s="72">
        <v>8890.6022649999995</v>
      </c>
      <c r="D7" s="21">
        <v>7668.1467700000003</v>
      </c>
    </row>
    <row r="8" spans="1:5">
      <c r="A8" s="36" t="s">
        <v>873</v>
      </c>
      <c r="B8" s="36" t="s">
        <v>1231</v>
      </c>
      <c r="C8" s="72">
        <v>11665.73033</v>
      </c>
      <c r="D8" s="21">
        <v>10061.697042</v>
      </c>
    </row>
    <row r="9" spans="1:5">
      <c r="A9" s="36" t="s">
        <v>874</v>
      </c>
      <c r="B9" s="36" t="s">
        <v>1235</v>
      </c>
      <c r="C9" s="72">
        <v>9261.2370649999993</v>
      </c>
      <c r="D9" s="21">
        <v>7987.8192849999996</v>
      </c>
    </row>
    <row r="10" spans="1:5">
      <c r="A10" s="36" t="s">
        <v>875</v>
      </c>
      <c r="B10" s="36" t="s">
        <v>1236</v>
      </c>
      <c r="C10" s="72">
        <v>14820.759065</v>
      </c>
      <c r="D10" s="21">
        <v>12782.907010000001</v>
      </c>
    </row>
    <row r="11" spans="1:5">
      <c r="A11" s="36" t="s">
        <v>876</v>
      </c>
      <c r="B11" s="36" t="s">
        <v>1237</v>
      </c>
      <c r="C11" s="72">
        <v>19449.061129999998</v>
      </c>
      <c r="D11" s="21">
        <v>16774.819856999999</v>
      </c>
    </row>
    <row r="12" spans="1:5">
      <c r="A12" s="36" t="s">
        <v>877</v>
      </c>
      <c r="B12" s="36" t="s">
        <v>1238</v>
      </c>
      <c r="C12" s="72">
        <v>16673.933065000001</v>
      </c>
      <c r="D12" s="21">
        <v>14006.103773999999</v>
      </c>
    </row>
    <row r="13" spans="1:5">
      <c r="A13" s="36" t="s">
        <v>878</v>
      </c>
      <c r="B13" s="36" t="s">
        <v>1239</v>
      </c>
      <c r="C13" s="72">
        <v>26681.072665</v>
      </c>
      <c r="D13" s="21">
        <v>22412.101038000001</v>
      </c>
    </row>
    <row r="14" spans="1:5">
      <c r="A14" s="36" t="s">
        <v>879</v>
      </c>
      <c r="B14" s="36" t="s">
        <v>1240</v>
      </c>
      <c r="C14" s="72">
        <v>35015.722730000001</v>
      </c>
      <c r="D14" s="21">
        <v>29413.207093000001</v>
      </c>
    </row>
    <row r="15" spans="1:5">
      <c r="A15" s="93"/>
      <c r="B15" s="91"/>
      <c r="C15" s="72"/>
      <c r="D15" s="21"/>
    </row>
    <row r="16" spans="1:5" ht="30" customHeight="1">
      <c r="A16" s="135"/>
      <c r="B16" s="136" t="s">
        <v>1242</v>
      </c>
      <c r="C16" s="137"/>
      <c r="D16" s="138">
        <v>0.05</v>
      </c>
      <c r="E16" s="8"/>
    </row>
    <row r="17" spans="1:5">
      <c r="A17" s="12"/>
      <c r="B17" s="13" t="s">
        <v>61</v>
      </c>
      <c r="C17" s="14"/>
      <c r="D17" s="15"/>
      <c r="E17" s="8"/>
    </row>
    <row r="18" spans="1:5">
      <c r="A18" s="36" t="s">
        <v>880</v>
      </c>
      <c r="B18" s="36" t="s">
        <v>1232</v>
      </c>
      <c r="C18" s="72">
        <v>11114.411065</v>
      </c>
      <c r="D18" s="21">
        <v>10552.575037000001</v>
      </c>
    </row>
    <row r="19" spans="1:5">
      <c r="A19" s="36" t="s">
        <v>881</v>
      </c>
      <c r="B19" s="36" t="s">
        <v>1233</v>
      </c>
      <c r="C19" s="72">
        <v>17781.204529999999</v>
      </c>
      <c r="D19" s="21">
        <v>15336.293540000001</v>
      </c>
    </row>
    <row r="20" spans="1:5">
      <c r="A20" s="36" t="s">
        <v>882</v>
      </c>
      <c r="B20" s="36" t="s">
        <v>1234</v>
      </c>
      <c r="C20" s="72">
        <v>23336.093594999998</v>
      </c>
      <c r="D20" s="21">
        <v>20127.378409000001</v>
      </c>
    </row>
    <row r="21" spans="1:5">
      <c r="A21" s="36" t="s">
        <v>883</v>
      </c>
      <c r="B21" s="36" t="s">
        <v>1243</v>
      </c>
      <c r="C21" s="72">
        <v>15562.028665</v>
      </c>
      <c r="D21" s="21">
        <v>13422.252039999999</v>
      </c>
    </row>
    <row r="22" spans="1:5">
      <c r="A22" s="36" t="s">
        <v>884</v>
      </c>
      <c r="B22" s="36" t="s">
        <v>1244</v>
      </c>
      <c r="C22" s="72">
        <v>24897.392690000001</v>
      </c>
      <c r="D22" s="21">
        <v>21474.005828000001</v>
      </c>
    </row>
    <row r="23" spans="1:5">
      <c r="A23" s="36" t="s">
        <v>885</v>
      </c>
      <c r="B23" s="36" t="s">
        <v>1245</v>
      </c>
      <c r="C23" s="72">
        <v>32676.090554999999</v>
      </c>
      <c r="D23" s="21">
        <v>28183.125787000001</v>
      </c>
    </row>
    <row r="24" spans="1:5">
      <c r="A24" s="36" t="s">
        <v>886</v>
      </c>
      <c r="B24" s="36" t="s">
        <v>1246</v>
      </c>
      <c r="C24" s="72">
        <v>21121.550664999999</v>
      </c>
      <c r="D24" s="21">
        <v>17742.102557999999</v>
      </c>
    </row>
    <row r="25" spans="1:5">
      <c r="A25" s="36" t="s">
        <v>887</v>
      </c>
      <c r="B25" s="36" t="s">
        <v>1247</v>
      </c>
      <c r="C25" s="72">
        <v>33792.627890000003</v>
      </c>
      <c r="D25" s="21">
        <v>28385.807427</v>
      </c>
    </row>
    <row r="26" spans="1:5">
      <c r="A26" s="36" t="s">
        <v>888</v>
      </c>
      <c r="B26" s="36" t="s">
        <v>1248</v>
      </c>
      <c r="C26" s="72">
        <v>44351.086754999997</v>
      </c>
      <c r="D26" s="21">
        <v>37254.912874000001</v>
      </c>
    </row>
    <row r="27" spans="1:5" ht="15" thickBot="1">
      <c r="A27" s="64"/>
      <c r="B27" s="64"/>
      <c r="C27" s="64"/>
      <c r="D27" s="65"/>
    </row>
    <row r="29" spans="1:5">
      <c r="C29" s="134"/>
      <c r="D29" s="134"/>
    </row>
  </sheetData>
  <mergeCells count="1">
    <mergeCell ref="A2:D2"/>
  </mergeCells>
  <conditionalFormatting sqref="A10:B11">
    <cfRule type="duplicateValues" dxfId="13" priority="5"/>
  </conditionalFormatting>
  <conditionalFormatting sqref="A14:B14">
    <cfRule type="duplicateValues" dxfId="12" priority="4"/>
  </conditionalFormatting>
  <conditionalFormatting sqref="A19:B19 A22:B23">
    <cfRule type="duplicateValues" dxfId="11" priority="48"/>
  </conditionalFormatting>
  <conditionalFormatting sqref="B6:B8">
    <cfRule type="duplicateValues" dxfId="10" priority="6"/>
  </conditionalFormatting>
  <conditionalFormatting sqref="B12">
    <cfRule type="duplicateValues" dxfId="9" priority="2"/>
  </conditionalFormatting>
  <conditionalFormatting sqref="B15">
    <cfRule type="duplicateValues" dxfId="8" priority="1"/>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DCD21-22A6-4C41-BC1F-D4239B8E30D2}">
  <dimension ref="A1:G37"/>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154"/>
      <c r="B4" s="155" t="s">
        <v>1124</v>
      </c>
      <c r="C4" s="156"/>
      <c r="D4" s="157">
        <v>0.08</v>
      </c>
      <c r="E4" s="8"/>
    </row>
    <row r="5" spans="1:5">
      <c r="A5" s="12"/>
      <c r="B5" s="13" t="s">
        <v>61</v>
      </c>
      <c r="C5" s="14"/>
      <c r="D5" s="15"/>
      <c r="E5" s="8"/>
    </row>
    <row r="6" spans="1:5">
      <c r="A6" s="139" t="s">
        <v>1122</v>
      </c>
      <c r="B6" s="36" t="s">
        <v>1123</v>
      </c>
      <c r="C6" s="72">
        <v>430.8</v>
      </c>
      <c r="D6" s="73">
        <v>396.34</v>
      </c>
    </row>
    <row r="7" spans="1:5">
      <c r="A7" s="139"/>
      <c r="B7" s="36"/>
      <c r="C7" s="72"/>
      <c r="D7" s="73"/>
    </row>
    <row r="8" spans="1:5" ht="30" customHeight="1">
      <c r="A8" s="154"/>
      <c r="B8" s="155" t="s">
        <v>1058</v>
      </c>
      <c r="C8" s="156"/>
      <c r="D8" s="157">
        <v>0.1</v>
      </c>
      <c r="E8" s="8"/>
    </row>
    <row r="9" spans="1:5">
      <c r="A9" s="12"/>
      <c r="B9" s="13" t="s">
        <v>61</v>
      </c>
      <c r="C9" s="14"/>
      <c r="D9" s="15"/>
      <c r="E9" s="8"/>
    </row>
    <row r="10" spans="1:5">
      <c r="A10" s="139" t="s">
        <v>1061</v>
      </c>
      <c r="B10" s="36" t="s">
        <v>1039</v>
      </c>
      <c r="C10" s="72">
        <v>862.8</v>
      </c>
      <c r="D10" s="73">
        <v>776.52</v>
      </c>
    </row>
    <row r="11" spans="1:5">
      <c r="A11" s="139" t="s">
        <v>1062</v>
      </c>
      <c r="B11" s="36" t="s">
        <v>1042</v>
      </c>
      <c r="C11" s="72">
        <v>1846.8</v>
      </c>
      <c r="D11" s="73">
        <v>1662.12</v>
      </c>
    </row>
    <row r="12" spans="1:5">
      <c r="A12" s="139" t="s">
        <v>1063</v>
      </c>
      <c r="B12" s="35" t="s">
        <v>1045</v>
      </c>
      <c r="C12" s="72">
        <v>526.79999999999995</v>
      </c>
      <c r="D12" s="73">
        <f t="shared" ref="D12:D16" si="0">C12*0.9</f>
        <v>474.11999999999995</v>
      </c>
    </row>
    <row r="13" spans="1:5">
      <c r="A13" s="139" t="s">
        <v>1064</v>
      </c>
      <c r="B13" s="35" t="s">
        <v>1048</v>
      </c>
      <c r="C13" s="72">
        <v>298.8</v>
      </c>
      <c r="D13" s="73">
        <f t="shared" si="0"/>
        <v>268.92</v>
      </c>
    </row>
    <row r="14" spans="1:5">
      <c r="A14" s="139" t="s">
        <v>1065</v>
      </c>
      <c r="B14" s="163" t="s">
        <v>1051</v>
      </c>
      <c r="C14" s="72">
        <v>312</v>
      </c>
      <c r="D14" s="73">
        <f t="shared" si="0"/>
        <v>280.8</v>
      </c>
    </row>
    <row r="15" spans="1:5">
      <c r="A15" s="139" t="s">
        <v>1066</v>
      </c>
      <c r="B15" s="163" t="s">
        <v>1054</v>
      </c>
      <c r="C15" s="72">
        <v>1248</v>
      </c>
      <c r="D15" s="73">
        <f t="shared" si="0"/>
        <v>1123.2</v>
      </c>
    </row>
    <row r="16" spans="1:5">
      <c r="A16" s="139" t="s">
        <v>1067</v>
      </c>
      <c r="B16" t="s">
        <v>1057</v>
      </c>
      <c r="C16" s="72">
        <v>21.9</v>
      </c>
      <c r="D16" s="73">
        <f t="shared" si="0"/>
        <v>19.71</v>
      </c>
    </row>
    <row r="17" spans="1:7">
      <c r="D17" s="73"/>
    </row>
    <row r="18" spans="1:7" ht="30" customHeight="1">
      <c r="A18" s="154"/>
      <c r="B18" s="155" t="s">
        <v>1059</v>
      </c>
      <c r="C18" s="156"/>
      <c r="D18" s="157">
        <v>0.15</v>
      </c>
      <c r="E18" s="8"/>
    </row>
    <row r="19" spans="1:7">
      <c r="A19" s="12"/>
      <c r="B19" s="13" t="s">
        <v>61</v>
      </c>
      <c r="C19" s="14"/>
      <c r="D19" s="15"/>
      <c r="E19" s="8"/>
    </row>
    <row r="20" spans="1:7">
      <c r="A20" s="139" t="s">
        <v>1068</v>
      </c>
      <c r="B20" s="36" t="s">
        <v>1038</v>
      </c>
      <c r="C20" s="72">
        <v>862.8</v>
      </c>
      <c r="D20" s="73">
        <v>733.38</v>
      </c>
    </row>
    <row r="21" spans="1:7">
      <c r="A21" s="139" t="s">
        <v>1069</v>
      </c>
      <c r="B21" s="36" t="s">
        <v>1040</v>
      </c>
      <c r="C21" s="72">
        <v>1846.8</v>
      </c>
      <c r="D21" s="73">
        <v>1569.78</v>
      </c>
    </row>
    <row r="22" spans="1:7">
      <c r="A22" s="139" t="s">
        <v>1070</v>
      </c>
      <c r="B22" s="35" t="s">
        <v>1043</v>
      </c>
      <c r="C22" s="72">
        <v>526.79999999999995</v>
      </c>
      <c r="D22" s="73">
        <f t="shared" ref="D22:D26" si="1">C22*0.85</f>
        <v>447.78</v>
      </c>
    </row>
    <row r="23" spans="1:7">
      <c r="A23" s="139" t="s">
        <v>1071</v>
      </c>
      <c r="B23" s="35" t="s">
        <v>1046</v>
      </c>
      <c r="C23" s="72">
        <v>298.8</v>
      </c>
      <c r="D23" s="73">
        <f t="shared" si="1"/>
        <v>253.98</v>
      </c>
      <c r="F23" s="17"/>
      <c r="G23" s="17"/>
    </row>
    <row r="24" spans="1:7">
      <c r="A24" s="139" t="s">
        <v>1072</v>
      </c>
      <c r="B24" s="163" t="s">
        <v>1049</v>
      </c>
      <c r="C24" s="72">
        <v>312</v>
      </c>
      <c r="D24" s="73">
        <f t="shared" si="1"/>
        <v>265.2</v>
      </c>
    </row>
    <row r="25" spans="1:7">
      <c r="A25" s="139" t="s">
        <v>1073</v>
      </c>
      <c r="B25" s="163" t="s">
        <v>1052</v>
      </c>
      <c r="C25" s="72">
        <v>1248</v>
      </c>
      <c r="D25" s="73">
        <f t="shared" si="1"/>
        <v>1060.8</v>
      </c>
    </row>
    <row r="26" spans="1:7">
      <c r="A26" s="139" t="s">
        <v>1074</v>
      </c>
      <c r="B26" t="s">
        <v>1055</v>
      </c>
      <c r="C26" s="72">
        <v>21.9</v>
      </c>
      <c r="D26" s="73">
        <f t="shared" si="1"/>
        <v>18.614999999999998</v>
      </c>
    </row>
    <row r="27" spans="1:7">
      <c r="D27" s="73"/>
    </row>
    <row r="28" spans="1:7" ht="30" customHeight="1">
      <c r="A28" s="154"/>
      <c r="B28" s="155" t="s">
        <v>1060</v>
      </c>
      <c r="C28" s="156"/>
      <c r="D28" s="157">
        <v>0.2</v>
      </c>
      <c r="E28" s="8"/>
    </row>
    <row r="29" spans="1:7">
      <c r="A29" s="12"/>
      <c r="B29" s="13" t="s">
        <v>61</v>
      </c>
      <c r="C29" s="14"/>
      <c r="D29" s="15"/>
      <c r="E29" s="8"/>
    </row>
    <row r="30" spans="1:7">
      <c r="A30" s="139" t="s">
        <v>1075</v>
      </c>
      <c r="B30" s="36" t="s">
        <v>1037</v>
      </c>
      <c r="C30" s="72">
        <v>862.8</v>
      </c>
      <c r="D30" s="73">
        <v>690.24</v>
      </c>
    </row>
    <row r="31" spans="1:7">
      <c r="A31" s="139" t="s">
        <v>1076</v>
      </c>
      <c r="B31" s="36" t="s">
        <v>1041</v>
      </c>
      <c r="C31" s="72">
        <v>1846.8</v>
      </c>
      <c r="D31" s="73">
        <v>1477.44</v>
      </c>
    </row>
    <row r="32" spans="1:7">
      <c r="A32" s="139" t="s">
        <v>1077</v>
      </c>
      <c r="B32" s="35" t="s">
        <v>1044</v>
      </c>
      <c r="C32" s="72">
        <v>526.79999999999995</v>
      </c>
      <c r="D32" s="73">
        <f>C32*0.8</f>
        <v>421.44</v>
      </c>
    </row>
    <row r="33" spans="1:4">
      <c r="A33" s="139" t="s">
        <v>1078</v>
      </c>
      <c r="B33" s="35" t="s">
        <v>1047</v>
      </c>
      <c r="C33" s="72">
        <v>298.8</v>
      </c>
      <c r="D33" s="73">
        <f t="shared" ref="D33:D36" si="2">C33*0.8</f>
        <v>239.04000000000002</v>
      </c>
    </row>
    <row r="34" spans="1:4">
      <c r="A34" s="139" t="s">
        <v>1079</v>
      </c>
      <c r="B34" s="163" t="s">
        <v>1050</v>
      </c>
      <c r="C34" s="72">
        <v>312</v>
      </c>
      <c r="D34" s="73">
        <f t="shared" si="2"/>
        <v>249.60000000000002</v>
      </c>
    </row>
    <row r="35" spans="1:4">
      <c r="A35" s="139" t="s">
        <v>1080</v>
      </c>
      <c r="B35" s="163" t="s">
        <v>1053</v>
      </c>
      <c r="C35" s="72">
        <v>1248</v>
      </c>
      <c r="D35" s="73">
        <f t="shared" si="2"/>
        <v>998.40000000000009</v>
      </c>
    </row>
    <row r="36" spans="1:4">
      <c r="A36" s="139" t="s">
        <v>1081</v>
      </c>
      <c r="B36" t="s">
        <v>1056</v>
      </c>
      <c r="C36" s="72">
        <v>21.9</v>
      </c>
      <c r="D36" s="73">
        <f t="shared" si="2"/>
        <v>17.52</v>
      </c>
    </row>
    <row r="37" spans="1:4" ht="15" thickBot="1">
      <c r="A37" s="64"/>
      <c r="B37" s="64"/>
      <c r="C37" s="64"/>
      <c r="D37" s="65"/>
    </row>
  </sheetData>
  <mergeCells count="1">
    <mergeCell ref="A2:D2"/>
  </mergeCells>
  <pageMargins left="0.7" right="0.7" top="0.75" bottom="0.75" header="0.3" footer="0.3"/>
  <pageSetup paperSize="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6BC5F-58D5-46D9-A1DF-59A4C01C5349}">
  <dimension ref="A1:E17"/>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150.75" customHeight="1" thickBot="1">
      <c r="A2" s="202"/>
      <c r="B2" s="202"/>
      <c r="C2" s="202"/>
      <c r="D2" s="203"/>
    </row>
    <row r="3" spans="1:5">
      <c r="A3" s="3" t="s">
        <v>57</v>
      </c>
      <c r="B3" s="4" t="s">
        <v>58</v>
      </c>
      <c r="C3" s="5" t="s">
        <v>59</v>
      </c>
      <c r="D3" s="6" t="s">
        <v>60</v>
      </c>
      <c r="E3" s="7"/>
    </row>
    <row r="4" spans="1:5" ht="30" customHeight="1">
      <c r="A4" s="57"/>
      <c r="B4" s="58" t="s">
        <v>1353</v>
      </c>
      <c r="C4" s="59"/>
      <c r="D4" s="60">
        <v>0.125</v>
      </c>
      <c r="E4" s="8"/>
    </row>
    <row r="5" spans="1:5">
      <c r="A5" s="12"/>
      <c r="B5" s="13" t="s">
        <v>63</v>
      </c>
      <c r="C5" s="14"/>
      <c r="D5" s="15"/>
      <c r="E5" s="8"/>
    </row>
    <row r="6" spans="1:5">
      <c r="A6" s="139" t="s">
        <v>1359</v>
      </c>
      <c r="B6" s="36" t="s">
        <v>1360</v>
      </c>
      <c r="C6" s="72">
        <v>183.464226</v>
      </c>
      <c r="D6" s="73">
        <v>160.53119699999999</v>
      </c>
    </row>
    <row r="7" spans="1:5">
      <c r="A7" s="139" t="s">
        <v>1361</v>
      </c>
      <c r="B7" s="36" t="s">
        <v>1362</v>
      </c>
      <c r="C7" s="72">
        <v>174.29101399999999</v>
      </c>
      <c r="D7" s="73">
        <v>152.50695400000001</v>
      </c>
    </row>
    <row r="8" spans="1:5">
      <c r="A8" s="139" t="s">
        <v>1373</v>
      </c>
      <c r="B8" s="36" t="s">
        <v>1375</v>
      </c>
      <c r="C8" s="72" t="s">
        <v>386</v>
      </c>
      <c r="D8" s="73" t="s">
        <v>386</v>
      </c>
    </row>
    <row r="9" spans="1:5">
      <c r="B9" s="36"/>
      <c r="C9" s="72"/>
      <c r="D9" s="73"/>
    </row>
    <row r="10" spans="1:5">
      <c r="A10" s="35"/>
      <c r="B10" s="36"/>
      <c r="C10" s="18"/>
      <c r="D10" s="21"/>
    </row>
    <row r="11" spans="1:5" ht="30" customHeight="1">
      <c r="A11" s="57"/>
      <c r="B11" s="58" t="s">
        <v>1354</v>
      </c>
      <c r="C11" s="59"/>
      <c r="D11" s="60">
        <v>0.125</v>
      </c>
      <c r="E11" s="8"/>
    </row>
    <row r="12" spans="1:5">
      <c r="A12" s="12"/>
      <c r="B12" s="13" t="s">
        <v>63</v>
      </c>
      <c r="C12" s="14"/>
      <c r="D12" s="15"/>
      <c r="E12" s="8"/>
    </row>
    <row r="13" spans="1:5" ht="15">
      <c r="A13" s="139" t="s">
        <v>1356</v>
      </c>
      <c r="B13" s="36" t="s">
        <v>1355</v>
      </c>
      <c r="C13" s="72">
        <v>44.476176000000002</v>
      </c>
      <c r="D13" s="73">
        <v>38.916654000000001</v>
      </c>
      <c r="E13" s="182"/>
    </row>
    <row r="14" spans="1:5" ht="15">
      <c r="A14" s="139" t="s">
        <v>1357</v>
      </c>
      <c r="B14" s="36" t="s">
        <v>1358</v>
      </c>
      <c r="C14" s="72">
        <v>42.252367</v>
      </c>
      <c r="D14" s="73">
        <v>36.970821000000001</v>
      </c>
      <c r="E14" s="182"/>
    </row>
    <row r="15" spans="1:5" ht="15">
      <c r="A15" s="139" t="s">
        <v>1371</v>
      </c>
      <c r="B15" s="36" t="s">
        <v>1374</v>
      </c>
      <c r="C15" s="72">
        <v>40.028557999999997</v>
      </c>
      <c r="D15" s="73">
        <v>35.024988</v>
      </c>
      <c r="E15" s="182"/>
    </row>
    <row r="16" spans="1:5">
      <c r="A16" s="139" t="s">
        <v>1372</v>
      </c>
      <c r="B16" s="36" t="s">
        <v>1376</v>
      </c>
      <c r="C16" s="72" t="s">
        <v>386</v>
      </c>
      <c r="D16" s="73" t="s">
        <v>386</v>
      </c>
    </row>
    <row r="17" spans="1:4" ht="15" thickBot="1">
      <c r="A17" s="140"/>
      <c r="B17" s="141"/>
      <c r="C17" s="20"/>
      <c r="D17" s="22"/>
    </row>
  </sheetData>
  <mergeCells count="1">
    <mergeCell ref="A2:D2"/>
  </mergeCells>
  <conditionalFormatting sqref="B6:B9">
    <cfRule type="duplicateValues" dxfId="7" priority="2"/>
  </conditionalFormatting>
  <conditionalFormatting sqref="B10">
    <cfRule type="duplicateValues" dxfId="6" priority="10"/>
  </conditionalFormatting>
  <conditionalFormatting sqref="B13:B16">
    <cfRule type="duplicateValues" dxfId="5" priority="1"/>
  </conditionalFormatting>
  <conditionalFormatting sqref="B17">
    <cfRule type="duplicateValues" dxfId="4" priority="171"/>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F1B6-B809-4A73-9AB7-D8D8DCA8F56D}">
  <dimension ref="A1:E15"/>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130"/>
      <c r="B4" s="131" t="s">
        <v>889</v>
      </c>
      <c r="C4" s="132"/>
      <c r="D4" s="133">
        <v>0.05</v>
      </c>
      <c r="E4" s="8"/>
    </row>
    <row r="5" spans="1:5">
      <c r="A5" s="12"/>
      <c r="B5" s="13" t="s">
        <v>61</v>
      </c>
      <c r="C5" s="14"/>
      <c r="D5" s="15"/>
      <c r="E5" s="8"/>
    </row>
    <row r="6" spans="1:5">
      <c r="A6" s="17" t="s">
        <v>1127</v>
      </c>
      <c r="B6" s="53" t="s">
        <v>890</v>
      </c>
      <c r="C6" s="18">
        <v>601.354963</v>
      </c>
      <c r="D6" s="21">
        <v>571.28721399999995</v>
      </c>
    </row>
    <row r="7" spans="1:5">
      <c r="A7" s="139"/>
      <c r="B7" s="36"/>
      <c r="C7" s="18"/>
      <c r="D7" s="21"/>
    </row>
    <row r="8" spans="1:5" ht="30" customHeight="1">
      <c r="A8" s="130"/>
      <c r="B8" s="131" t="s">
        <v>891</v>
      </c>
      <c r="C8" s="132"/>
      <c r="D8" s="133"/>
      <c r="E8" s="8"/>
    </row>
    <row r="9" spans="1:5">
      <c r="A9" s="12"/>
      <c r="B9" s="13" t="s">
        <v>61</v>
      </c>
      <c r="C9" s="14"/>
      <c r="D9" s="15"/>
      <c r="E9" s="8"/>
    </row>
    <row r="10" spans="1:5">
      <c r="A10" s="17" t="s">
        <v>1363</v>
      </c>
      <c r="B10" s="143" t="s">
        <v>1364</v>
      </c>
      <c r="C10" s="18">
        <v>1018.319113</v>
      </c>
      <c r="D10" s="21" t="s">
        <v>939</v>
      </c>
    </row>
    <row r="11" spans="1:5">
      <c r="A11" s="139"/>
      <c r="B11" s="36"/>
      <c r="C11" s="18"/>
      <c r="D11" s="21"/>
    </row>
    <row r="12" spans="1:5" ht="30" customHeight="1">
      <c r="A12" s="130"/>
      <c r="B12" s="131" t="s">
        <v>892</v>
      </c>
      <c r="C12" s="132"/>
      <c r="D12" s="133">
        <v>0.2</v>
      </c>
      <c r="E12" s="8"/>
    </row>
    <row r="13" spans="1:5">
      <c r="A13" s="12"/>
      <c r="B13" s="13" t="s">
        <v>61</v>
      </c>
      <c r="C13" s="14"/>
      <c r="D13" s="15"/>
      <c r="E13" s="8"/>
    </row>
    <row r="14" spans="1:5">
      <c r="A14" s="17" t="s">
        <v>1128</v>
      </c>
      <c r="B14" s="143" t="s">
        <v>893</v>
      </c>
      <c r="C14" s="18">
        <v>1389.8805</v>
      </c>
      <c r="D14" s="21">
        <v>1111.9043999999999</v>
      </c>
    </row>
    <row r="15" spans="1:5" ht="15" thickBot="1">
      <c r="A15" s="140"/>
      <c r="B15" s="141"/>
      <c r="C15" s="20"/>
      <c r="D15" s="22"/>
    </row>
  </sheetData>
  <mergeCells count="1">
    <mergeCell ref="A2:D2"/>
  </mergeCells>
  <conditionalFormatting sqref="B14 B6:B7 B10:B11">
    <cfRule type="duplicateValues" dxfId="3" priority="157"/>
  </conditionalFormatting>
  <conditionalFormatting sqref="B15">
    <cfRule type="duplicateValues" dxfId="2" priority="59"/>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B772E-9FF5-4978-A4AB-808761E4E2E8}">
  <dimension ref="A1:E21"/>
  <sheetViews>
    <sheetView zoomScale="90" zoomScaleNormal="90" workbookViewId="0"/>
  </sheetViews>
  <sheetFormatPr baseColWidth="10" defaultColWidth="11.554687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 customHeight="1" thickBot="1">
      <c r="A2" s="202"/>
      <c r="B2" s="202"/>
      <c r="C2" s="202"/>
      <c r="D2" s="203"/>
    </row>
    <row r="3" spans="1:5">
      <c r="A3" s="3" t="s">
        <v>57</v>
      </c>
      <c r="B3" s="4" t="s">
        <v>58</v>
      </c>
      <c r="C3" s="5" t="s">
        <v>59</v>
      </c>
      <c r="D3" s="6" t="s">
        <v>60</v>
      </c>
      <c r="E3" s="7"/>
    </row>
    <row r="4" spans="1:5" ht="30" customHeight="1">
      <c r="A4" s="154"/>
      <c r="B4" s="155" t="s">
        <v>945</v>
      </c>
      <c r="C4" s="156"/>
      <c r="D4" s="157">
        <v>0.13</v>
      </c>
      <c r="E4" s="8"/>
    </row>
    <row r="5" spans="1:5">
      <c r="A5" s="12"/>
      <c r="B5" s="13" t="s">
        <v>61</v>
      </c>
      <c r="C5" s="14"/>
      <c r="D5" s="15"/>
      <c r="E5" s="8"/>
    </row>
    <row r="6" spans="1:5">
      <c r="A6" s="161" t="s">
        <v>946</v>
      </c>
      <c r="B6" s="35" t="s">
        <v>949</v>
      </c>
      <c r="C6" s="18">
        <v>10089</v>
      </c>
      <c r="D6" s="21">
        <f>C6*0.87</f>
        <v>8777.43</v>
      </c>
    </row>
    <row r="7" spans="1:5">
      <c r="A7" s="161" t="s">
        <v>947</v>
      </c>
      <c r="B7" s="35" t="s">
        <v>950</v>
      </c>
      <c r="C7" s="18">
        <v>15143</v>
      </c>
      <c r="D7" s="21">
        <f t="shared" ref="D7:D8" si="0">C7*0.87</f>
        <v>13174.41</v>
      </c>
    </row>
    <row r="8" spans="1:5">
      <c r="A8" s="161" t="s">
        <v>948</v>
      </c>
      <c r="B8" s="35" t="s">
        <v>951</v>
      </c>
      <c r="C8" s="18">
        <v>21802.5</v>
      </c>
      <c r="D8" s="21">
        <f t="shared" si="0"/>
        <v>18968.174999999999</v>
      </c>
    </row>
    <row r="9" spans="1:5">
      <c r="A9" s="35"/>
      <c r="B9" s="35"/>
      <c r="C9" s="18"/>
      <c r="D9" s="21"/>
    </row>
    <row r="10" spans="1:5" ht="30" customHeight="1">
      <c r="A10" s="154"/>
      <c r="B10" s="155" t="s">
        <v>952</v>
      </c>
      <c r="C10" s="156"/>
      <c r="D10" s="157">
        <v>0.13</v>
      </c>
      <c r="E10" s="8"/>
    </row>
    <row r="11" spans="1:5">
      <c r="A11" s="12"/>
      <c r="B11" s="13" t="s">
        <v>61</v>
      </c>
      <c r="C11" s="14"/>
      <c r="D11" s="15"/>
      <c r="E11" s="8"/>
    </row>
    <row r="12" spans="1:5">
      <c r="A12" s="161" t="s">
        <v>953</v>
      </c>
      <c r="B12" s="35" t="s">
        <v>956</v>
      </c>
      <c r="C12" s="18">
        <v>28500</v>
      </c>
      <c r="D12" s="21">
        <f t="shared" ref="D12:D14" si="1">C12*0.87</f>
        <v>24795</v>
      </c>
    </row>
    <row r="13" spans="1:5">
      <c r="A13" s="161" t="s">
        <v>954</v>
      </c>
      <c r="B13" s="35" t="s">
        <v>957</v>
      </c>
      <c r="C13" s="18">
        <v>32300</v>
      </c>
      <c r="D13" s="21">
        <f t="shared" si="1"/>
        <v>28101</v>
      </c>
    </row>
    <row r="14" spans="1:5">
      <c r="A14" s="161" t="s">
        <v>955</v>
      </c>
      <c r="B14" s="35" t="s">
        <v>963</v>
      </c>
      <c r="C14" s="18">
        <v>38950</v>
      </c>
      <c r="D14" s="21">
        <f t="shared" si="1"/>
        <v>33886.5</v>
      </c>
    </row>
    <row r="15" spans="1:5">
      <c r="A15" s="35"/>
      <c r="B15" s="35"/>
      <c r="C15" s="18"/>
      <c r="D15" s="21"/>
    </row>
    <row r="16" spans="1:5" ht="30" customHeight="1">
      <c r="A16" s="154"/>
      <c r="B16" s="155" t="s">
        <v>958</v>
      </c>
      <c r="C16" s="156"/>
      <c r="D16" s="157">
        <v>0.13</v>
      </c>
      <c r="E16" s="8"/>
    </row>
    <row r="17" spans="1:5">
      <c r="A17" s="12"/>
      <c r="B17" s="13" t="s">
        <v>61</v>
      </c>
      <c r="C17" s="14"/>
      <c r="D17" s="15"/>
      <c r="E17" s="8"/>
    </row>
    <row r="18" spans="1:5">
      <c r="A18" s="161" t="s">
        <v>960</v>
      </c>
      <c r="B18" s="35" t="s">
        <v>959</v>
      </c>
      <c r="C18" s="18">
        <v>33250</v>
      </c>
      <c r="D18" s="21">
        <f t="shared" ref="D18:D20" si="2">C18*0.87</f>
        <v>28927.5</v>
      </c>
      <c r="E18" s="8"/>
    </row>
    <row r="19" spans="1:5">
      <c r="A19" s="161" t="s">
        <v>961</v>
      </c>
      <c r="B19" s="35" t="s">
        <v>964</v>
      </c>
      <c r="C19" s="18">
        <v>40850</v>
      </c>
      <c r="D19" s="21">
        <f t="shared" si="2"/>
        <v>35539.5</v>
      </c>
      <c r="E19" s="8"/>
    </row>
    <row r="20" spans="1:5">
      <c r="A20" s="161" t="s">
        <v>962</v>
      </c>
      <c r="B20" s="35" t="s">
        <v>965</v>
      </c>
      <c r="C20" s="18">
        <v>52250</v>
      </c>
      <c r="D20" s="21">
        <f t="shared" si="2"/>
        <v>45457.5</v>
      </c>
      <c r="E20" s="8"/>
    </row>
    <row r="21" spans="1:5" ht="15" thickBot="1">
      <c r="A21" s="61"/>
      <c r="B21" s="61"/>
      <c r="C21" s="20"/>
      <c r="D21" s="22"/>
    </row>
  </sheetData>
  <mergeCells count="1">
    <mergeCell ref="A2:D2"/>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18B6-7DF8-46DC-B97C-05DA0A767CDB}">
  <dimension ref="A1:E16"/>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57"/>
      <c r="B4" s="58" t="s">
        <v>894</v>
      </c>
      <c r="C4" s="59"/>
      <c r="D4" s="60">
        <v>0.1</v>
      </c>
      <c r="E4" s="8"/>
    </row>
    <row r="5" spans="1:5">
      <c r="A5" s="12"/>
      <c r="B5" s="13" t="s">
        <v>61</v>
      </c>
      <c r="C5" s="14"/>
      <c r="D5" s="15"/>
      <c r="E5" s="8"/>
    </row>
    <row r="6" spans="1:5">
      <c r="A6" s="17" t="s">
        <v>895</v>
      </c>
      <c r="B6" s="17" t="s">
        <v>896</v>
      </c>
      <c r="C6" s="18">
        <v>54.668633</v>
      </c>
      <c r="D6" s="145">
        <v>49.201768999999999</v>
      </c>
    </row>
    <row r="7" spans="1:5">
      <c r="A7" s="17" t="s">
        <v>897</v>
      </c>
      <c r="B7" s="17" t="s">
        <v>898</v>
      </c>
      <c r="C7" s="18">
        <v>49.109110999999999</v>
      </c>
      <c r="D7" s="145">
        <v>44.198199000000002</v>
      </c>
    </row>
    <row r="8" spans="1:5">
      <c r="A8" s="17" t="s">
        <v>899</v>
      </c>
      <c r="B8" s="17" t="s">
        <v>900</v>
      </c>
      <c r="C8" s="18">
        <v>46.329349999999998</v>
      </c>
      <c r="D8" s="145">
        <v>41.696415000000002</v>
      </c>
    </row>
    <row r="9" spans="1:5">
      <c r="A9" s="17" t="s">
        <v>901</v>
      </c>
      <c r="B9" s="17" t="s">
        <v>902</v>
      </c>
      <c r="C9" s="18">
        <v>43.549588999999997</v>
      </c>
      <c r="D9" s="145">
        <v>39.194629999999997</v>
      </c>
    </row>
    <row r="10" spans="1:5">
      <c r="A10" s="142"/>
      <c r="B10" s="143"/>
      <c r="C10" s="144"/>
      <c r="D10" s="145"/>
    </row>
    <row r="11" spans="1:5" ht="30" customHeight="1">
      <c r="A11" s="57"/>
      <c r="B11" s="58" t="s">
        <v>903</v>
      </c>
      <c r="C11" s="59"/>
      <c r="D11" s="60">
        <v>0.1</v>
      </c>
      <c r="E11" s="8"/>
    </row>
    <row r="12" spans="1:5">
      <c r="A12" s="12"/>
      <c r="B12" s="13" t="s">
        <v>110</v>
      </c>
      <c r="C12" s="14"/>
      <c r="D12" s="15"/>
      <c r="E12" s="8"/>
    </row>
    <row r="13" spans="1:5">
      <c r="A13" s="17" t="s">
        <v>1365</v>
      </c>
      <c r="B13" s="17" t="s">
        <v>1368</v>
      </c>
      <c r="C13" s="18">
        <v>100.997983</v>
      </c>
      <c r="D13" s="145">
        <v>90.898184000000001</v>
      </c>
    </row>
    <row r="14" spans="1:5">
      <c r="A14" s="17" t="s">
        <v>1366</v>
      </c>
      <c r="B14" s="17" t="s">
        <v>1370</v>
      </c>
      <c r="C14" s="18">
        <v>91.732112999999998</v>
      </c>
      <c r="D14" s="145">
        <v>82.558901000000006</v>
      </c>
    </row>
    <row r="15" spans="1:5">
      <c r="A15" s="17" t="s">
        <v>1367</v>
      </c>
      <c r="B15" s="17" t="s">
        <v>1369</v>
      </c>
      <c r="C15" s="18">
        <v>82.466243000000006</v>
      </c>
      <c r="D15" s="145">
        <v>74.219617999999997</v>
      </c>
    </row>
    <row r="16" spans="1:5" ht="15" thickBot="1">
      <c r="A16" s="140"/>
      <c r="B16" s="141"/>
      <c r="C16" s="20"/>
      <c r="D16" s="22"/>
    </row>
  </sheetData>
  <mergeCells count="1">
    <mergeCell ref="A2:D2"/>
  </mergeCells>
  <conditionalFormatting sqref="B13:B15 B6:B10">
    <cfRule type="duplicateValues" dxfId="1" priority="139"/>
  </conditionalFormatting>
  <conditionalFormatting sqref="B16">
    <cfRule type="duplicateValues" dxfId="0" priority="2"/>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3F1C-38CD-4E7C-B892-33054B5A1A13}">
  <dimension ref="A1:E22"/>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26"/>
      <c r="B4" s="27" t="s">
        <v>62</v>
      </c>
      <c r="C4" s="28"/>
      <c r="D4" s="29">
        <v>0.1</v>
      </c>
      <c r="E4" s="8"/>
    </row>
    <row r="5" spans="1:5">
      <c r="A5" s="12"/>
      <c r="B5" s="13" t="s">
        <v>63</v>
      </c>
      <c r="C5" s="14"/>
      <c r="D5" s="15"/>
      <c r="E5" s="8"/>
    </row>
    <row r="6" spans="1:5">
      <c r="A6" s="161" t="s">
        <v>64</v>
      </c>
      <c r="B6" s="36" t="s">
        <v>65</v>
      </c>
      <c r="C6" s="18">
        <v>240</v>
      </c>
      <c r="D6" s="63">
        <f>C6*0.9</f>
        <v>216</v>
      </c>
      <c r="E6" s="8"/>
    </row>
    <row r="7" spans="1:5">
      <c r="A7" s="161" t="s">
        <v>66</v>
      </c>
      <c r="B7" s="36" t="s">
        <v>67</v>
      </c>
      <c r="C7" s="18">
        <v>300</v>
      </c>
      <c r="D7" s="63">
        <f>C7*0.9</f>
        <v>270</v>
      </c>
      <c r="E7" s="8"/>
    </row>
    <row r="8" spans="1:5">
      <c r="A8" s="161" t="s">
        <v>68</v>
      </c>
      <c r="B8" s="36" t="s">
        <v>69</v>
      </c>
      <c r="C8" s="18">
        <v>400</v>
      </c>
      <c r="D8" s="63">
        <f>C8*0.9</f>
        <v>360</v>
      </c>
      <c r="E8" s="8"/>
    </row>
    <row r="9" spans="1:5">
      <c r="A9" s="161"/>
      <c r="B9" s="36"/>
      <c r="C9" s="18"/>
      <c r="D9" s="21"/>
      <c r="E9" s="8"/>
    </row>
    <row r="10" spans="1:5" ht="30" customHeight="1">
      <c r="A10" s="26"/>
      <c r="B10" s="27" t="s">
        <v>70</v>
      </c>
      <c r="C10" s="28"/>
      <c r="D10" s="29"/>
      <c r="E10" s="8"/>
    </row>
    <row r="11" spans="1:5">
      <c r="A11" s="12"/>
      <c r="B11" s="13" t="s">
        <v>63</v>
      </c>
      <c r="C11" s="14"/>
      <c r="D11" s="15"/>
      <c r="E11" s="8"/>
    </row>
    <row r="12" spans="1:5">
      <c r="A12" s="162" t="s">
        <v>71</v>
      </c>
      <c r="B12" s="36" t="s">
        <v>72</v>
      </c>
      <c r="C12" s="18">
        <v>117</v>
      </c>
      <c r="D12" s="63">
        <f t="shared" ref="D12:D13" si="0">C12*0.9</f>
        <v>105.3</v>
      </c>
    </row>
    <row r="13" spans="1:5">
      <c r="A13" s="162" t="s">
        <v>73</v>
      </c>
      <c r="B13" s="36" t="s">
        <v>74</v>
      </c>
      <c r="C13" s="18">
        <v>70.2</v>
      </c>
      <c r="D13" s="63">
        <f t="shared" si="0"/>
        <v>63.180000000000007</v>
      </c>
    </row>
    <row r="14" spans="1:5">
      <c r="A14" s="159"/>
      <c r="B14" s="36"/>
      <c r="C14" s="18"/>
      <c r="D14" s="21"/>
    </row>
    <row r="15" spans="1:5">
      <c r="A15" s="162" t="s">
        <v>75</v>
      </c>
      <c r="B15" s="36" t="s">
        <v>76</v>
      </c>
      <c r="C15" s="18">
        <v>136</v>
      </c>
      <c r="D15" s="63">
        <f t="shared" ref="D15:D16" si="1">C15*0.9</f>
        <v>122.4</v>
      </c>
    </row>
    <row r="16" spans="1:5">
      <c r="A16" s="162" t="s">
        <v>77</v>
      </c>
      <c r="B16" s="36" t="s">
        <v>78</v>
      </c>
      <c r="C16" s="18">
        <v>81.599999999999994</v>
      </c>
      <c r="D16" s="63">
        <f t="shared" si="1"/>
        <v>73.44</v>
      </c>
    </row>
    <row r="17" spans="1:4">
      <c r="A17" s="162"/>
      <c r="B17" s="36"/>
      <c r="C17" s="18"/>
      <c r="D17" s="21"/>
    </row>
    <row r="18" spans="1:4">
      <c r="A18" s="162" t="s">
        <v>79</v>
      </c>
      <c r="B18" s="36" t="s">
        <v>80</v>
      </c>
      <c r="C18" s="18">
        <v>174</v>
      </c>
      <c r="D18" s="63">
        <f t="shared" ref="D18:D19" si="2">C18*0.9</f>
        <v>156.6</v>
      </c>
    </row>
    <row r="19" spans="1:4">
      <c r="A19" s="162" t="s">
        <v>81</v>
      </c>
      <c r="B19" s="36" t="s">
        <v>82</v>
      </c>
      <c r="C19" s="18">
        <v>104.4</v>
      </c>
      <c r="D19" s="63">
        <f t="shared" si="2"/>
        <v>93.960000000000008</v>
      </c>
    </row>
    <row r="20" spans="1:4">
      <c r="A20" s="162"/>
      <c r="B20" s="36"/>
      <c r="C20" s="18"/>
      <c r="D20" s="21"/>
    </row>
    <row r="21" spans="1:4">
      <c r="A21" s="162" t="s">
        <v>937</v>
      </c>
      <c r="B21" s="36" t="s">
        <v>83</v>
      </c>
      <c r="C21" s="18">
        <v>194</v>
      </c>
      <c r="D21" s="63">
        <f>C21*0.9</f>
        <v>174.6</v>
      </c>
    </row>
    <row r="22" spans="1:4" ht="15" thickBot="1">
      <c r="A22" s="19"/>
      <c r="B22" s="19"/>
      <c r="C22" s="20"/>
      <c r="D22" s="22"/>
    </row>
  </sheetData>
  <mergeCells count="1">
    <mergeCell ref="A2:D2"/>
  </mergeCells>
  <conditionalFormatting sqref="A12:A13">
    <cfRule type="duplicateValues" dxfId="63" priority="4"/>
  </conditionalFormatting>
  <conditionalFormatting sqref="A15:A20">
    <cfRule type="duplicateValues" dxfId="62" priority="3"/>
  </conditionalFormatting>
  <conditionalFormatting sqref="A21">
    <cfRule type="duplicateValues" dxfId="61" priority="1"/>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7397B-C847-46DB-8425-769B3DB0AE26}">
  <dimension ref="A1:E29"/>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30"/>
      <c r="B4" s="31" t="s">
        <v>84</v>
      </c>
      <c r="C4" s="32"/>
      <c r="D4" s="33"/>
      <c r="E4" s="8"/>
    </row>
    <row r="5" spans="1:5">
      <c r="A5" s="12"/>
      <c r="B5" s="13" t="s">
        <v>61</v>
      </c>
      <c r="C5" s="14"/>
      <c r="D5" s="15"/>
      <c r="E5" s="8"/>
    </row>
    <row r="6" spans="1:5">
      <c r="A6" s="35" t="s">
        <v>85</v>
      </c>
      <c r="B6" s="36" t="s">
        <v>86</v>
      </c>
      <c r="C6" s="72" t="s">
        <v>939</v>
      </c>
      <c r="D6" s="73" t="s">
        <v>939</v>
      </c>
      <c r="E6" s="8"/>
    </row>
    <row r="7" spans="1:5">
      <c r="A7" s="35" t="s">
        <v>87</v>
      </c>
      <c r="B7" s="36" t="s">
        <v>88</v>
      </c>
      <c r="C7" s="72" t="s">
        <v>939</v>
      </c>
      <c r="D7" s="73" t="s">
        <v>939</v>
      </c>
    </row>
    <row r="8" spans="1:5">
      <c r="A8" s="17"/>
      <c r="B8" s="17"/>
      <c r="C8" s="18"/>
      <c r="D8" s="21"/>
    </row>
    <row r="9" spans="1:5" ht="30" customHeight="1">
      <c r="A9" s="30"/>
      <c r="B9" s="31" t="s">
        <v>89</v>
      </c>
      <c r="C9" s="32"/>
      <c r="D9" s="33"/>
      <c r="E9" s="8"/>
    </row>
    <row r="10" spans="1:5">
      <c r="A10" s="12"/>
      <c r="B10" s="13" t="s">
        <v>90</v>
      </c>
      <c r="C10" s="14"/>
      <c r="D10" s="15"/>
      <c r="E10" s="8"/>
    </row>
    <row r="11" spans="1:5">
      <c r="A11" s="35" t="s">
        <v>91</v>
      </c>
      <c r="B11" s="36" t="s">
        <v>92</v>
      </c>
      <c r="C11" s="72" t="s">
        <v>939</v>
      </c>
      <c r="D11" s="73" t="s">
        <v>939</v>
      </c>
      <c r="E11" s="8"/>
    </row>
    <row r="12" spans="1:5">
      <c r="A12" s="35" t="s">
        <v>93</v>
      </c>
      <c r="B12" s="36" t="s">
        <v>94</v>
      </c>
      <c r="C12" s="72" t="s">
        <v>939</v>
      </c>
      <c r="D12" s="73" t="s">
        <v>939</v>
      </c>
      <c r="E12" s="8"/>
    </row>
    <row r="13" spans="1:5">
      <c r="A13" s="35" t="s">
        <v>95</v>
      </c>
      <c r="B13" s="36" t="s">
        <v>96</v>
      </c>
      <c r="C13" s="18"/>
      <c r="D13" s="21"/>
      <c r="E13" s="8"/>
    </row>
    <row r="14" spans="1:5">
      <c r="A14" s="34"/>
      <c r="B14" s="13" t="s">
        <v>97</v>
      </c>
      <c r="C14" s="14"/>
      <c r="D14" s="15"/>
      <c r="E14" s="8"/>
    </row>
    <row r="15" spans="1:5">
      <c r="A15" s="35" t="s">
        <v>98</v>
      </c>
      <c r="B15" s="36" t="s">
        <v>99</v>
      </c>
      <c r="C15" s="72" t="s">
        <v>939</v>
      </c>
      <c r="D15" s="73" t="s">
        <v>939</v>
      </c>
      <c r="E15" s="8"/>
    </row>
    <row r="16" spans="1:5">
      <c r="A16" s="35" t="s">
        <v>100</v>
      </c>
      <c r="B16" s="36" t="s">
        <v>101</v>
      </c>
      <c r="C16" s="72" t="s">
        <v>939</v>
      </c>
      <c r="D16" s="73" t="s">
        <v>939</v>
      </c>
      <c r="E16" s="8"/>
    </row>
    <row r="17" spans="1:5">
      <c r="A17" s="35" t="s">
        <v>102</v>
      </c>
      <c r="B17" s="36" t="s">
        <v>103</v>
      </c>
      <c r="C17" s="72" t="s">
        <v>939</v>
      </c>
      <c r="D17" s="73" t="s">
        <v>939</v>
      </c>
      <c r="E17" s="8"/>
    </row>
    <row r="18" spans="1:5">
      <c r="A18" s="17"/>
      <c r="B18" s="17"/>
      <c r="C18" s="18"/>
      <c r="D18" s="21"/>
    </row>
    <row r="19" spans="1:5" ht="30" customHeight="1">
      <c r="A19" s="30"/>
      <c r="B19" s="31" t="s">
        <v>104</v>
      </c>
      <c r="C19" s="32"/>
      <c r="D19" s="33"/>
      <c r="E19" s="8"/>
    </row>
    <row r="20" spans="1:5">
      <c r="A20" s="12"/>
      <c r="B20" s="13" t="s">
        <v>61</v>
      </c>
      <c r="C20" s="14"/>
      <c r="D20" s="15"/>
      <c r="E20" s="8"/>
    </row>
    <row r="21" spans="1:5">
      <c r="A21" s="35" t="s">
        <v>105</v>
      </c>
      <c r="B21" s="36" t="s">
        <v>106</v>
      </c>
      <c r="C21" s="72" t="s">
        <v>939</v>
      </c>
      <c r="D21" s="73" t="s">
        <v>939</v>
      </c>
      <c r="E21" s="8"/>
    </row>
    <row r="22" spans="1:5">
      <c r="A22" s="35" t="s">
        <v>107</v>
      </c>
      <c r="B22" s="36" t="s">
        <v>108</v>
      </c>
      <c r="C22" s="72" t="s">
        <v>939</v>
      </c>
      <c r="D22" s="73" t="s">
        <v>939</v>
      </c>
      <c r="E22" s="8"/>
    </row>
    <row r="23" spans="1:5">
      <c r="A23" s="17"/>
      <c r="B23" s="17"/>
      <c r="C23" s="18"/>
      <c r="D23" s="21"/>
    </row>
    <row r="24" spans="1:5" ht="30" customHeight="1">
      <c r="A24" s="30"/>
      <c r="B24" s="31" t="s">
        <v>109</v>
      </c>
      <c r="C24" s="32"/>
      <c r="D24" s="33"/>
      <c r="E24" s="8"/>
    </row>
    <row r="25" spans="1:5">
      <c r="A25" s="12"/>
      <c r="B25" s="13" t="s">
        <v>110</v>
      </c>
      <c r="C25" s="14"/>
      <c r="D25" s="15"/>
      <c r="E25" s="8"/>
    </row>
    <row r="26" spans="1:5">
      <c r="A26" s="35" t="s">
        <v>111</v>
      </c>
      <c r="B26" s="36" t="s">
        <v>112</v>
      </c>
      <c r="C26" s="72" t="s">
        <v>939</v>
      </c>
      <c r="D26" s="73" t="s">
        <v>939</v>
      </c>
      <c r="E26" s="8"/>
    </row>
    <row r="27" spans="1:5">
      <c r="A27" s="35" t="s">
        <v>113</v>
      </c>
      <c r="B27" s="36" t="s">
        <v>114</v>
      </c>
      <c r="C27" s="72" t="s">
        <v>939</v>
      </c>
      <c r="D27" s="73" t="s">
        <v>939</v>
      </c>
      <c r="E27" s="8"/>
    </row>
    <row r="28" spans="1:5">
      <c r="A28" s="35" t="s">
        <v>115</v>
      </c>
      <c r="B28" s="36" t="s">
        <v>116</v>
      </c>
      <c r="C28" s="72" t="s">
        <v>939</v>
      </c>
      <c r="D28" s="73" t="s">
        <v>939</v>
      </c>
    </row>
    <row r="29" spans="1:5" ht="15" thickBot="1">
      <c r="A29" s="19"/>
      <c r="B29" s="19"/>
      <c r="C29" s="20"/>
      <c r="D29" s="22"/>
    </row>
  </sheetData>
  <mergeCells count="1">
    <mergeCell ref="A2:D2"/>
  </mergeCells>
  <conditionalFormatting sqref="C7">
    <cfRule type="duplicateValues" dxfId="60" priority="6"/>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20715-2FD8-4DC7-A557-946EF3C95F49}">
  <dimension ref="A1:E181"/>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37"/>
      <c r="B4" s="38" t="s">
        <v>117</v>
      </c>
      <c r="C4" s="39"/>
      <c r="D4" s="40">
        <v>0.13</v>
      </c>
      <c r="E4" s="8"/>
    </row>
    <row r="5" spans="1:5">
      <c r="A5" s="52" t="s">
        <v>118</v>
      </c>
      <c r="B5" s="13" t="s">
        <v>110</v>
      </c>
      <c r="C5" s="14"/>
      <c r="D5" s="15"/>
      <c r="E5" s="8"/>
    </row>
    <row r="6" spans="1:5" s="41" customFormat="1">
      <c r="A6" s="41" t="s">
        <v>1377</v>
      </c>
      <c r="B6" s="41" t="s">
        <v>1381</v>
      </c>
      <c r="C6" s="18">
        <v>755</v>
      </c>
      <c r="D6" s="21">
        <f>C6*0.87</f>
        <v>656.85</v>
      </c>
    </row>
    <row r="7" spans="1:5" s="41" customFormat="1">
      <c r="A7" s="41" t="s">
        <v>1378</v>
      </c>
      <c r="B7" s="41" t="s">
        <v>1382</v>
      </c>
      <c r="C7" s="18">
        <v>755</v>
      </c>
      <c r="D7" s="21">
        <f>C7*0.87</f>
        <v>656.85</v>
      </c>
    </row>
    <row r="8" spans="1:5" s="41" customFormat="1">
      <c r="A8" s="41" t="s">
        <v>1379</v>
      </c>
      <c r="B8" s="41" t="s">
        <v>1383</v>
      </c>
      <c r="C8" s="18">
        <v>717.25</v>
      </c>
      <c r="D8" s="21">
        <f t="shared" ref="D8:D9" si="0">C8*0.87</f>
        <v>624.00750000000005</v>
      </c>
    </row>
    <row r="9" spans="1:5" s="41" customFormat="1">
      <c r="A9" s="41" t="s">
        <v>1380</v>
      </c>
      <c r="B9" s="41" t="s">
        <v>1384</v>
      </c>
      <c r="C9" s="18">
        <v>679.5</v>
      </c>
      <c r="D9" s="21">
        <f t="shared" si="0"/>
        <v>591.16499999999996</v>
      </c>
    </row>
    <row r="10" spans="1:5">
      <c r="A10" s="41"/>
      <c r="B10" s="41"/>
      <c r="C10" s="42"/>
      <c r="D10" s="44"/>
    </row>
    <row r="11" spans="1:5">
      <c r="A11" s="52" t="s">
        <v>118</v>
      </c>
      <c r="B11" s="13" t="s">
        <v>119</v>
      </c>
      <c r="C11" s="14"/>
      <c r="D11" s="15"/>
      <c r="E11" s="8"/>
    </row>
    <row r="12" spans="1:5">
      <c r="A12" s="41" t="s">
        <v>1385</v>
      </c>
      <c r="B12" s="41" t="s">
        <v>1386</v>
      </c>
      <c r="C12" s="18">
        <v>125</v>
      </c>
      <c r="D12" s="21">
        <f t="shared" ref="D12:D15" si="1">C12*0.87</f>
        <v>108.75</v>
      </c>
    </row>
    <row r="13" spans="1:5">
      <c r="A13" s="41" t="s">
        <v>1387</v>
      </c>
      <c r="B13" s="41" t="s">
        <v>1388</v>
      </c>
      <c r="C13" s="18">
        <v>125</v>
      </c>
      <c r="D13" s="21">
        <f t="shared" si="1"/>
        <v>108.75</v>
      </c>
    </row>
    <row r="14" spans="1:5">
      <c r="A14" s="41" t="s">
        <v>1389</v>
      </c>
      <c r="B14" s="41" t="s">
        <v>1390</v>
      </c>
      <c r="C14" s="18">
        <v>118.75</v>
      </c>
      <c r="D14" s="21">
        <f t="shared" si="1"/>
        <v>103.3125</v>
      </c>
    </row>
    <row r="15" spans="1:5">
      <c r="A15" s="41" t="s">
        <v>1391</v>
      </c>
      <c r="B15" s="41" t="s">
        <v>1392</v>
      </c>
      <c r="C15" s="18">
        <v>112.5</v>
      </c>
      <c r="D15" s="21">
        <f t="shared" si="1"/>
        <v>97.875</v>
      </c>
    </row>
    <row r="16" spans="1:5">
      <c r="A16" s="41"/>
      <c r="B16" s="41"/>
      <c r="C16" s="42"/>
      <c r="D16" s="44"/>
      <c r="E16" s="8"/>
    </row>
    <row r="17" spans="1:5" ht="30" customHeight="1">
      <c r="A17" s="37"/>
      <c r="B17" s="38" t="s">
        <v>121</v>
      </c>
      <c r="C17" s="39"/>
      <c r="D17" s="40">
        <v>0.13</v>
      </c>
      <c r="E17" s="8"/>
    </row>
    <row r="18" spans="1:5">
      <c r="A18" s="52" t="s">
        <v>122</v>
      </c>
      <c r="B18" s="13" t="s">
        <v>61</v>
      </c>
      <c r="C18" s="14"/>
      <c r="D18" s="15"/>
      <c r="E18" s="8"/>
    </row>
    <row r="19" spans="1:5">
      <c r="A19" s="41" t="s">
        <v>123</v>
      </c>
      <c r="B19" s="41" t="s">
        <v>124</v>
      </c>
      <c r="C19" s="18">
        <v>299.17</v>
      </c>
      <c r="D19" s="21">
        <f t="shared" ref="D19:D22" si="2">C19*0.87</f>
        <v>260.27789999999999</v>
      </c>
      <c r="E19" s="8"/>
    </row>
    <row r="20" spans="1:5">
      <c r="A20" s="41" t="s">
        <v>125</v>
      </c>
      <c r="B20" s="41" t="s">
        <v>126</v>
      </c>
      <c r="C20" s="18">
        <v>282.5</v>
      </c>
      <c r="D20" s="21">
        <f t="shared" si="2"/>
        <v>245.77500000000001</v>
      </c>
      <c r="E20" s="8"/>
    </row>
    <row r="21" spans="1:5">
      <c r="A21" s="41" t="s">
        <v>127</v>
      </c>
      <c r="B21" s="41" t="s">
        <v>128</v>
      </c>
      <c r="C21" s="18">
        <v>274.17</v>
      </c>
      <c r="D21" s="21">
        <f t="shared" si="2"/>
        <v>238.52790000000002</v>
      </c>
      <c r="E21" s="8"/>
    </row>
    <row r="22" spans="1:5">
      <c r="A22" s="41" t="s">
        <v>129</v>
      </c>
      <c r="B22" s="41" t="s">
        <v>130</v>
      </c>
      <c r="C22" s="18">
        <v>257.5</v>
      </c>
      <c r="D22" s="21">
        <f t="shared" si="2"/>
        <v>224.02500000000001</v>
      </c>
      <c r="E22" s="8"/>
    </row>
    <row r="23" spans="1:5">
      <c r="A23" s="41"/>
      <c r="B23" s="41"/>
      <c r="C23" s="18"/>
      <c r="D23" s="21"/>
      <c r="E23" s="8"/>
    </row>
    <row r="24" spans="1:5">
      <c r="A24" s="41" t="s">
        <v>131</v>
      </c>
      <c r="B24" s="41" t="s">
        <v>132</v>
      </c>
      <c r="C24" s="18">
        <v>598.34</v>
      </c>
      <c r="D24" s="21">
        <f t="shared" ref="D24:D27" si="3">C24*0.87</f>
        <v>520.55579999999998</v>
      </c>
      <c r="E24" s="8"/>
    </row>
    <row r="25" spans="1:5">
      <c r="A25" s="41" t="s">
        <v>133</v>
      </c>
      <c r="B25" s="41" t="s">
        <v>134</v>
      </c>
      <c r="C25" s="18">
        <v>565</v>
      </c>
      <c r="D25" s="21">
        <f t="shared" si="3"/>
        <v>491.55</v>
      </c>
      <c r="E25" s="8"/>
    </row>
    <row r="26" spans="1:5">
      <c r="A26" s="41" t="s">
        <v>135</v>
      </c>
      <c r="B26" s="41" t="s">
        <v>136</v>
      </c>
      <c r="C26" s="18">
        <v>548.34</v>
      </c>
      <c r="D26" s="21">
        <f t="shared" si="3"/>
        <v>477.05580000000003</v>
      </c>
      <c r="E26" s="8"/>
    </row>
    <row r="27" spans="1:5">
      <c r="A27" s="41" t="s">
        <v>137</v>
      </c>
      <c r="B27" s="41" t="s">
        <v>138</v>
      </c>
      <c r="C27" s="18">
        <v>515</v>
      </c>
      <c r="D27" s="21">
        <f t="shared" si="3"/>
        <v>448.05</v>
      </c>
      <c r="E27" s="8"/>
    </row>
    <row r="28" spans="1:5">
      <c r="A28" s="41"/>
      <c r="B28" s="41"/>
      <c r="C28" s="42"/>
      <c r="D28" s="44"/>
    </row>
    <row r="29" spans="1:5">
      <c r="A29" s="41" t="s">
        <v>139</v>
      </c>
      <c r="B29" s="41" t="s">
        <v>140</v>
      </c>
      <c r="C29" s="18">
        <v>897.51</v>
      </c>
      <c r="D29" s="21">
        <f t="shared" ref="D29:D32" si="4">C29*0.87</f>
        <v>780.83370000000002</v>
      </c>
    </row>
    <row r="30" spans="1:5">
      <c r="A30" s="41" t="s">
        <v>141</v>
      </c>
      <c r="B30" s="41" t="s">
        <v>142</v>
      </c>
      <c r="C30" s="18">
        <v>847.5</v>
      </c>
      <c r="D30" s="21">
        <f t="shared" si="4"/>
        <v>737.32500000000005</v>
      </c>
    </row>
    <row r="31" spans="1:5">
      <c r="A31" s="41" t="s">
        <v>143</v>
      </c>
      <c r="B31" s="41" t="s">
        <v>144</v>
      </c>
      <c r="C31" s="18">
        <v>822.51</v>
      </c>
      <c r="D31" s="21">
        <f t="shared" si="4"/>
        <v>715.58370000000002</v>
      </c>
    </row>
    <row r="32" spans="1:5">
      <c r="A32" s="41" t="s">
        <v>145</v>
      </c>
      <c r="B32" s="41" t="s">
        <v>146</v>
      </c>
      <c r="C32" s="18">
        <v>772.5</v>
      </c>
      <c r="D32" s="21">
        <f t="shared" si="4"/>
        <v>672.07500000000005</v>
      </c>
    </row>
    <row r="33" spans="1:5">
      <c r="A33" s="41"/>
      <c r="B33" s="41"/>
      <c r="C33" s="42"/>
      <c r="D33" s="44"/>
    </row>
    <row r="34" spans="1:5" ht="30" customHeight="1">
      <c r="A34" s="37"/>
      <c r="B34" s="38" t="s">
        <v>147</v>
      </c>
      <c r="C34" s="39"/>
      <c r="D34" s="40">
        <v>0.13</v>
      </c>
      <c r="E34" s="8"/>
    </row>
    <row r="35" spans="1:5">
      <c r="A35" s="52" t="s">
        <v>122</v>
      </c>
      <c r="B35" s="13" t="s">
        <v>110</v>
      </c>
      <c r="C35" s="14"/>
      <c r="D35" s="15"/>
      <c r="E35" s="8"/>
    </row>
    <row r="36" spans="1:5">
      <c r="A36" s="41" t="s">
        <v>1393</v>
      </c>
      <c r="B36" s="41" t="s">
        <v>1394</v>
      </c>
      <c r="C36" s="18">
        <v>994.8</v>
      </c>
      <c r="D36" s="21">
        <f t="shared" ref="D36:D39" si="5">C36*0.87</f>
        <v>865.476</v>
      </c>
    </row>
    <row r="37" spans="1:5">
      <c r="A37" s="41" t="s">
        <v>1395</v>
      </c>
      <c r="B37" s="41" t="s">
        <v>1396</v>
      </c>
      <c r="C37" s="18">
        <v>945.05</v>
      </c>
      <c r="D37" s="21">
        <f t="shared" si="5"/>
        <v>822.19349999999997</v>
      </c>
    </row>
    <row r="38" spans="1:5">
      <c r="A38" s="41" t="s">
        <v>1397</v>
      </c>
      <c r="B38" s="41" t="s">
        <v>1398</v>
      </c>
      <c r="C38" s="18">
        <v>888.35</v>
      </c>
      <c r="D38" s="21">
        <f t="shared" si="5"/>
        <v>772.86450000000002</v>
      </c>
    </row>
    <row r="39" spans="1:5">
      <c r="A39" s="41" t="s">
        <v>1399</v>
      </c>
      <c r="B39" s="41" t="s">
        <v>1400</v>
      </c>
      <c r="C39" s="18">
        <v>835.05</v>
      </c>
      <c r="D39" s="21">
        <f t="shared" si="5"/>
        <v>726.49349999999993</v>
      </c>
    </row>
    <row r="40" spans="1:5">
      <c r="A40" s="41"/>
      <c r="B40" s="41"/>
      <c r="C40" s="18"/>
      <c r="D40" s="21"/>
    </row>
    <row r="41" spans="1:5">
      <c r="A41" s="52" t="s">
        <v>122</v>
      </c>
      <c r="B41" s="13" t="s">
        <v>119</v>
      </c>
      <c r="C41" s="14"/>
      <c r="D41" s="15"/>
      <c r="E41" s="8"/>
    </row>
    <row r="42" spans="1:5">
      <c r="A42" s="41" t="s">
        <v>1401</v>
      </c>
      <c r="B42" s="41" t="s">
        <v>1402</v>
      </c>
      <c r="C42" s="18">
        <v>165.8</v>
      </c>
      <c r="D42" s="21">
        <f t="shared" ref="D42:D45" si="6">C42*0.87</f>
        <v>144.24600000000001</v>
      </c>
    </row>
    <row r="43" spans="1:5">
      <c r="A43" s="41" t="s">
        <v>1403</v>
      </c>
      <c r="B43" s="41" t="s">
        <v>1404</v>
      </c>
      <c r="C43" s="18">
        <v>157.51</v>
      </c>
      <c r="D43" s="21">
        <f t="shared" si="6"/>
        <v>137.03369999999998</v>
      </c>
    </row>
    <row r="44" spans="1:5">
      <c r="A44" s="41" t="s">
        <v>1405</v>
      </c>
      <c r="B44" s="41" t="s">
        <v>1406</v>
      </c>
      <c r="C44" s="18">
        <v>148.06</v>
      </c>
      <c r="D44" s="21">
        <f t="shared" si="6"/>
        <v>128.81219999999999</v>
      </c>
    </row>
    <row r="45" spans="1:5">
      <c r="A45" s="41" t="s">
        <v>1407</v>
      </c>
      <c r="B45" s="41" t="s">
        <v>1408</v>
      </c>
      <c r="C45" s="18">
        <v>139.18</v>
      </c>
      <c r="D45" s="21">
        <f t="shared" si="6"/>
        <v>121.0866</v>
      </c>
    </row>
    <row r="46" spans="1:5">
      <c r="A46" s="41"/>
      <c r="B46" s="41"/>
      <c r="C46" s="42"/>
      <c r="D46" s="44"/>
      <c r="E46" s="8"/>
    </row>
    <row r="47" spans="1:5" ht="30" customHeight="1">
      <c r="A47" s="37"/>
      <c r="B47" s="38" t="s">
        <v>148</v>
      </c>
      <c r="C47" s="39"/>
      <c r="D47" s="40">
        <v>0.13</v>
      </c>
      <c r="E47" s="8"/>
    </row>
    <row r="48" spans="1:5">
      <c r="A48" s="52" t="s">
        <v>122</v>
      </c>
      <c r="B48" s="13" t="s">
        <v>61</v>
      </c>
      <c r="C48" s="14"/>
      <c r="D48" s="15"/>
      <c r="E48" s="8"/>
    </row>
    <row r="49" spans="1:5">
      <c r="A49" s="41" t="s">
        <v>149</v>
      </c>
      <c r="B49" s="41" t="s">
        <v>150</v>
      </c>
      <c r="C49" s="18">
        <v>414.5</v>
      </c>
      <c r="D49" s="21">
        <f t="shared" ref="D49:D52" si="7">C49*0.87</f>
        <v>360.61500000000001</v>
      </c>
    </row>
    <row r="50" spans="1:5">
      <c r="A50" s="41" t="s">
        <v>151</v>
      </c>
      <c r="B50" s="41" t="s">
        <v>152</v>
      </c>
      <c r="C50" s="18">
        <v>356.47</v>
      </c>
      <c r="D50" s="21">
        <f t="shared" si="7"/>
        <v>310.12890000000004</v>
      </c>
    </row>
    <row r="51" spans="1:5">
      <c r="A51" s="41" t="s">
        <v>153</v>
      </c>
      <c r="B51" s="41" t="s">
        <v>154</v>
      </c>
      <c r="C51" s="18">
        <v>324.39</v>
      </c>
      <c r="D51" s="21">
        <f t="shared" si="7"/>
        <v>282.21929999999998</v>
      </c>
    </row>
    <row r="52" spans="1:5">
      <c r="A52" s="41" t="s">
        <v>155</v>
      </c>
      <c r="B52" s="41" t="s">
        <v>156</v>
      </c>
      <c r="C52" s="18">
        <v>298.44</v>
      </c>
      <c r="D52" s="21">
        <f t="shared" si="7"/>
        <v>259.64280000000002</v>
      </c>
    </row>
    <row r="53" spans="1:5">
      <c r="A53" s="41"/>
      <c r="B53" s="41"/>
      <c r="C53" s="18"/>
      <c r="D53" s="21"/>
    </row>
    <row r="54" spans="1:5">
      <c r="A54" s="41" t="s">
        <v>157</v>
      </c>
      <c r="B54" s="41" t="s">
        <v>158</v>
      </c>
      <c r="C54" s="18">
        <v>829</v>
      </c>
      <c r="D54" s="21">
        <f t="shared" ref="D54:D57" si="8">C54*0.87</f>
        <v>721.23</v>
      </c>
    </row>
    <row r="55" spans="1:5">
      <c r="A55" s="41" t="s">
        <v>159</v>
      </c>
      <c r="B55" s="41" t="s">
        <v>160</v>
      </c>
      <c r="C55" s="18">
        <v>712.94</v>
      </c>
      <c r="D55" s="21">
        <f t="shared" si="8"/>
        <v>620.25780000000009</v>
      </c>
    </row>
    <row r="56" spans="1:5">
      <c r="A56" s="41" t="s">
        <v>161</v>
      </c>
      <c r="B56" s="41" t="s">
        <v>162</v>
      </c>
      <c r="C56" s="18">
        <v>648.78</v>
      </c>
      <c r="D56" s="21">
        <f t="shared" si="8"/>
        <v>564.43859999999995</v>
      </c>
    </row>
    <row r="57" spans="1:5">
      <c r="A57" s="41" t="s">
        <v>163</v>
      </c>
      <c r="B57" s="41" t="s">
        <v>164</v>
      </c>
      <c r="C57" s="18">
        <v>596.88</v>
      </c>
      <c r="D57" s="21">
        <f t="shared" si="8"/>
        <v>519.28560000000004</v>
      </c>
    </row>
    <row r="58" spans="1:5">
      <c r="A58" s="41"/>
      <c r="B58" s="41"/>
      <c r="C58" s="18"/>
      <c r="D58" s="21"/>
    </row>
    <row r="59" spans="1:5">
      <c r="A59" s="41" t="s">
        <v>165</v>
      </c>
      <c r="B59" s="41" t="s">
        <v>166</v>
      </c>
      <c r="C59" s="18">
        <v>1243.5</v>
      </c>
      <c r="D59" s="21">
        <f t="shared" ref="D59:D62" si="9">C59*0.87</f>
        <v>1081.845</v>
      </c>
    </row>
    <row r="60" spans="1:5">
      <c r="A60" s="41" t="s">
        <v>167</v>
      </c>
      <c r="B60" s="41" t="s">
        <v>168</v>
      </c>
      <c r="C60" s="18">
        <v>1069.4100000000001</v>
      </c>
      <c r="D60" s="21">
        <f t="shared" si="9"/>
        <v>930.38670000000002</v>
      </c>
    </row>
    <row r="61" spans="1:5">
      <c r="A61" s="41" t="s">
        <v>169</v>
      </c>
      <c r="B61" s="41" t="s">
        <v>170</v>
      </c>
      <c r="C61" s="18">
        <v>973.17</v>
      </c>
      <c r="D61" s="21">
        <f t="shared" si="9"/>
        <v>846.65789999999993</v>
      </c>
    </row>
    <row r="62" spans="1:5">
      <c r="A62" s="41" t="s">
        <v>171</v>
      </c>
      <c r="B62" s="41" t="s">
        <v>172</v>
      </c>
      <c r="C62" s="18">
        <v>895.32</v>
      </c>
      <c r="D62" s="21">
        <f t="shared" si="9"/>
        <v>778.92840000000001</v>
      </c>
    </row>
    <row r="63" spans="1:5">
      <c r="A63" s="41"/>
      <c r="B63" s="41"/>
      <c r="C63" s="18"/>
      <c r="D63" s="21"/>
    </row>
    <row r="64" spans="1:5" ht="30" customHeight="1">
      <c r="A64" s="37"/>
      <c r="B64" s="38" t="s">
        <v>174</v>
      </c>
      <c r="C64" s="39"/>
      <c r="D64" s="40">
        <v>0.13</v>
      </c>
      <c r="E64" s="8"/>
    </row>
    <row r="65" spans="1:5">
      <c r="A65" s="52" t="s">
        <v>122</v>
      </c>
      <c r="B65" s="13" t="s">
        <v>110</v>
      </c>
      <c r="C65" s="14"/>
      <c r="D65" s="15"/>
      <c r="E65" s="8"/>
    </row>
    <row r="66" spans="1:5">
      <c r="A66" s="48" t="s">
        <v>175</v>
      </c>
      <c r="B66" s="48" t="s">
        <v>176</v>
      </c>
      <c r="C66" s="18">
        <v>58.81</v>
      </c>
      <c r="D66" s="21">
        <f t="shared" ref="D66:D72" si="10">C66*0.87</f>
        <v>51.164700000000003</v>
      </c>
    </row>
    <row r="67" spans="1:5">
      <c r="A67" s="48" t="s">
        <v>177</v>
      </c>
      <c r="B67" s="48" t="s">
        <v>178</v>
      </c>
      <c r="C67" s="18">
        <v>51.04</v>
      </c>
      <c r="D67" s="21">
        <f t="shared" si="10"/>
        <v>44.404800000000002</v>
      </c>
    </row>
    <row r="68" spans="1:5">
      <c r="A68" s="48" t="s">
        <v>179</v>
      </c>
      <c r="B68" s="48" t="s">
        <v>180</v>
      </c>
      <c r="C68" s="18">
        <v>43.38</v>
      </c>
      <c r="D68" s="21">
        <f t="shared" si="10"/>
        <v>37.740600000000001</v>
      </c>
    </row>
    <row r="69" spans="1:5">
      <c r="A69" s="48" t="s">
        <v>181</v>
      </c>
      <c r="B69" s="48" t="s">
        <v>182</v>
      </c>
      <c r="C69" s="18">
        <v>40.78</v>
      </c>
      <c r="D69" s="21">
        <f t="shared" si="10"/>
        <v>35.4786</v>
      </c>
    </row>
    <row r="70" spans="1:5">
      <c r="A70" s="48" t="s">
        <v>183</v>
      </c>
      <c r="B70" s="48" t="s">
        <v>184</v>
      </c>
      <c r="C70" s="18">
        <v>38.33</v>
      </c>
      <c r="D70" s="21">
        <f t="shared" si="10"/>
        <v>33.347099999999998</v>
      </c>
    </row>
    <row r="71" spans="1:5">
      <c r="A71" s="48" t="s">
        <v>185</v>
      </c>
      <c r="B71" s="48" t="s">
        <v>186</v>
      </c>
      <c r="C71" s="18">
        <v>36.799999999999997</v>
      </c>
      <c r="D71" s="21">
        <f t="shared" si="10"/>
        <v>32.015999999999998</v>
      </c>
    </row>
    <row r="72" spans="1:5">
      <c r="A72" s="48" t="s">
        <v>187</v>
      </c>
      <c r="B72" s="48" t="s">
        <v>188</v>
      </c>
      <c r="C72" s="18">
        <v>35.700000000000003</v>
      </c>
      <c r="D72" s="21">
        <f t="shared" si="10"/>
        <v>31.059000000000001</v>
      </c>
    </row>
    <row r="73" spans="1:5">
      <c r="A73" s="48"/>
      <c r="B73" s="48"/>
      <c r="C73" s="45"/>
      <c r="D73" s="44"/>
    </row>
    <row r="74" spans="1:5">
      <c r="A74" s="52" t="s">
        <v>122</v>
      </c>
      <c r="B74" s="13" t="s">
        <v>173</v>
      </c>
      <c r="C74" s="14"/>
      <c r="D74" s="15"/>
      <c r="E74" s="8"/>
    </row>
    <row r="75" spans="1:5">
      <c r="A75" s="48" t="s">
        <v>189</v>
      </c>
      <c r="B75" s="48" t="s">
        <v>190</v>
      </c>
      <c r="C75" s="18">
        <v>49.99</v>
      </c>
      <c r="D75" s="21">
        <f t="shared" ref="D75:D81" si="11">C75*0.87</f>
        <v>43.491300000000003</v>
      </c>
    </row>
    <row r="76" spans="1:5">
      <c r="A76" s="48" t="s">
        <v>191</v>
      </c>
      <c r="B76" s="48" t="s">
        <v>192</v>
      </c>
      <c r="C76" s="18">
        <v>46.49</v>
      </c>
      <c r="D76" s="21">
        <f t="shared" si="11"/>
        <v>40.446300000000001</v>
      </c>
    </row>
    <row r="77" spans="1:5">
      <c r="A77" s="48" t="s">
        <v>193</v>
      </c>
      <c r="B77" s="48" t="s">
        <v>194</v>
      </c>
      <c r="C77" s="18">
        <v>39.520000000000003</v>
      </c>
      <c r="D77" s="21">
        <f t="shared" si="11"/>
        <v>34.382400000000004</v>
      </c>
    </row>
    <row r="78" spans="1:5">
      <c r="A78" s="48" t="s">
        <v>195</v>
      </c>
      <c r="B78" s="48" t="s">
        <v>196</v>
      </c>
      <c r="C78" s="18">
        <v>37.15</v>
      </c>
      <c r="D78" s="21">
        <f t="shared" si="11"/>
        <v>32.320499999999996</v>
      </c>
    </row>
    <row r="79" spans="1:5">
      <c r="A79" s="48" t="s">
        <v>197</v>
      </c>
      <c r="B79" s="48" t="s">
        <v>198</v>
      </c>
      <c r="C79" s="18">
        <v>34.92</v>
      </c>
      <c r="D79" s="21">
        <f t="shared" si="11"/>
        <v>30.380400000000002</v>
      </c>
    </row>
    <row r="80" spans="1:5">
      <c r="A80" s="48" t="s">
        <v>199</v>
      </c>
      <c r="B80" s="48" t="s">
        <v>200</v>
      </c>
      <c r="C80" s="18">
        <v>33.520000000000003</v>
      </c>
      <c r="D80" s="21">
        <f t="shared" si="11"/>
        <v>29.162400000000002</v>
      </c>
    </row>
    <row r="81" spans="1:5">
      <c r="A81" s="48" t="s">
        <v>201</v>
      </c>
      <c r="B81" s="48" t="s">
        <v>202</v>
      </c>
      <c r="C81" s="18">
        <v>32.51</v>
      </c>
      <c r="D81" s="21">
        <f t="shared" si="11"/>
        <v>28.2837</v>
      </c>
    </row>
    <row r="82" spans="1:5">
      <c r="A82" s="36"/>
      <c r="B82" s="36"/>
      <c r="C82" s="45"/>
      <c r="D82" s="44"/>
    </row>
    <row r="83" spans="1:5">
      <c r="A83" s="52" t="s">
        <v>122</v>
      </c>
      <c r="B83" s="13" t="s">
        <v>119</v>
      </c>
      <c r="C83" s="14"/>
      <c r="D83" s="15"/>
      <c r="E83" s="8"/>
    </row>
    <row r="84" spans="1:5">
      <c r="A84" s="49" t="s">
        <v>203</v>
      </c>
      <c r="B84" s="48" t="s">
        <v>204</v>
      </c>
      <c r="C84" s="18">
        <v>31.76</v>
      </c>
      <c r="D84" s="21">
        <f t="shared" ref="D84:D90" si="12">C84*0.87</f>
        <v>27.6312</v>
      </c>
    </row>
    <row r="85" spans="1:5">
      <c r="A85" s="49" t="s">
        <v>205</v>
      </c>
      <c r="B85" s="48" t="s">
        <v>206</v>
      </c>
      <c r="C85" s="18">
        <v>27.56</v>
      </c>
      <c r="D85" s="21">
        <f t="shared" si="12"/>
        <v>23.9772</v>
      </c>
    </row>
    <row r="86" spans="1:5">
      <c r="A86" s="49" t="s">
        <v>207</v>
      </c>
      <c r="B86" s="48" t="s">
        <v>208</v>
      </c>
      <c r="C86" s="18">
        <v>23.43</v>
      </c>
      <c r="D86" s="21">
        <f t="shared" si="12"/>
        <v>20.3841</v>
      </c>
    </row>
    <row r="87" spans="1:5">
      <c r="A87" s="49" t="s">
        <v>209</v>
      </c>
      <c r="B87" s="48" t="s">
        <v>210</v>
      </c>
      <c r="C87" s="18">
        <v>22.02</v>
      </c>
      <c r="D87" s="21">
        <f t="shared" si="12"/>
        <v>19.157399999999999</v>
      </c>
    </row>
    <row r="88" spans="1:5">
      <c r="A88" s="49" t="s">
        <v>211</v>
      </c>
      <c r="B88" s="48" t="s">
        <v>212</v>
      </c>
      <c r="C88" s="18">
        <v>20.7</v>
      </c>
      <c r="D88" s="21">
        <f t="shared" si="12"/>
        <v>18.009</v>
      </c>
    </row>
    <row r="89" spans="1:5">
      <c r="A89" s="49" t="s">
        <v>213</v>
      </c>
      <c r="B89" s="48" t="s">
        <v>214</v>
      </c>
      <c r="C89" s="18">
        <v>19.87</v>
      </c>
      <c r="D89" s="21">
        <f t="shared" si="12"/>
        <v>17.286899999999999</v>
      </c>
    </row>
    <row r="90" spans="1:5">
      <c r="A90" s="49" t="s">
        <v>215</v>
      </c>
      <c r="B90" s="48" t="s">
        <v>216</v>
      </c>
      <c r="C90" s="18">
        <v>19.28</v>
      </c>
      <c r="D90" s="21">
        <f t="shared" si="12"/>
        <v>16.773600000000002</v>
      </c>
    </row>
    <row r="91" spans="1:5">
      <c r="A91" s="49"/>
      <c r="B91" s="48"/>
      <c r="C91" s="46"/>
      <c r="D91" s="44"/>
    </row>
    <row r="92" spans="1:5">
      <c r="A92" s="52" t="s">
        <v>122</v>
      </c>
      <c r="B92" s="13" t="s">
        <v>120</v>
      </c>
      <c r="C92" s="14"/>
      <c r="D92" s="40">
        <v>0.1</v>
      </c>
      <c r="E92" s="8"/>
    </row>
    <row r="93" spans="1:5">
      <c r="A93" s="48" t="s">
        <v>217</v>
      </c>
      <c r="B93" s="48" t="s">
        <v>218</v>
      </c>
      <c r="C93" s="18">
        <v>33.6</v>
      </c>
      <c r="D93" s="21">
        <f>C93*0.9</f>
        <v>30.240000000000002</v>
      </c>
    </row>
    <row r="94" spans="1:5">
      <c r="A94" s="48" t="s">
        <v>219</v>
      </c>
      <c r="B94" s="48" t="s">
        <v>220</v>
      </c>
      <c r="C94" s="18">
        <v>26.35</v>
      </c>
      <c r="D94" s="21">
        <f t="shared" ref="D94:D96" si="13">C94*0.9</f>
        <v>23.715000000000003</v>
      </c>
    </row>
    <row r="95" spans="1:5">
      <c r="A95" s="48" t="s">
        <v>221</v>
      </c>
      <c r="B95" s="48" t="s">
        <v>222</v>
      </c>
      <c r="C95" s="18">
        <v>24.75</v>
      </c>
      <c r="D95" s="21">
        <f t="shared" si="13"/>
        <v>22.275000000000002</v>
      </c>
    </row>
    <row r="96" spans="1:5">
      <c r="A96" s="48" t="s">
        <v>223</v>
      </c>
      <c r="B96" s="48" t="s">
        <v>224</v>
      </c>
      <c r="C96" s="18">
        <v>23.1</v>
      </c>
      <c r="D96" s="21">
        <f t="shared" si="13"/>
        <v>20.790000000000003</v>
      </c>
    </row>
    <row r="97" spans="1:5">
      <c r="D97" s="47"/>
    </row>
    <row r="98" spans="1:5" ht="30" customHeight="1">
      <c r="A98" s="37"/>
      <c r="B98" s="38" t="s">
        <v>225</v>
      </c>
      <c r="C98" s="39"/>
      <c r="D98" s="40">
        <v>0.13</v>
      </c>
      <c r="E98" s="8"/>
    </row>
    <row r="99" spans="1:5">
      <c r="A99" s="52" t="s">
        <v>118</v>
      </c>
      <c r="B99" s="13" t="s">
        <v>110</v>
      </c>
      <c r="C99" s="14"/>
      <c r="D99" s="15"/>
      <c r="E99" s="8"/>
    </row>
    <row r="100" spans="1:5">
      <c r="A100" s="48" t="s">
        <v>226</v>
      </c>
      <c r="B100" s="50" t="s">
        <v>227</v>
      </c>
      <c r="C100" s="18">
        <v>349</v>
      </c>
      <c r="D100" s="21">
        <f t="shared" ref="D100:D103" si="14">C100*0.87</f>
        <v>303.63</v>
      </c>
    </row>
    <row r="101" spans="1:5">
      <c r="A101" s="48" t="s">
        <v>228</v>
      </c>
      <c r="B101" s="50" t="s">
        <v>229</v>
      </c>
      <c r="C101" s="18">
        <v>272.39999999999998</v>
      </c>
      <c r="D101" s="21">
        <f t="shared" si="14"/>
        <v>236.98799999999997</v>
      </c>
    </row>
    <row r="102" spans="1:5">
      <c r="A102" s="48" t="s">
        <v>230</v>
      </c>
      <c r="B102" s="50" t="s">
        <v>231</v>
      </c>
      <c r="C102" s="18">
        <v>247.88</v>
      </c>
      <c r="D102" s="21">
        <f t="shared" si="14"/>
        <v>215.65559999999999</v>
      </c>
    </row>
    <row r="103" spans="1:5">
      <c r="A103" s="48" t="s">
        <v>232</v>
      </c>
      <c r="B103" s="50" t="s">
        <v>233</v>
      </c>
      <c r="C103" s="18">
        <v>218.13</v>
      </c>
      <c r="D103" s="21">
        <f t="shared" si="14"/>
        <v>189.7731</v>
      </c>
    </row>
    <row r="104" spans="1:5">
      <c r="A104" s="43"/>
      <c r="B104" s="50"/>
      <c r="C104" s="51"/>
      <c r="D104" s="44"/>
    </row>
    <row r="105" spans="1:5">
      <c r="A105" s="52" t="s">
        <v>118</v>
      </c>
      <c r="B105" s="13" t="s">
        <v>173</v>
      </c>
      <c r="C105" s="14"/>
      <c r="D105" s="15"/>
      <c r="E105" s="8"/>
    </row>
    <row r="106" spans="1:5">
      <c r="A106" s="48" t="s">
        <v>234</v>
      </c>
      <c r="B106" s="50" t="s">
        <v>235</v>
      </c>
      <c r="C106" s="18">
        <v>179</v>
      </c>
      <c r="D106" s="21">
        <f t="shared" ref="D106:D109" si="15">C106*0.87</f>
        <v>155.72999999999999</v>
      </c>
    </row>
    <row r="107" spans="1:5">
      <c r="A107" s="48" t="s">
        <v>236</v>
      </c>
      <c r="B107" s="50" t="s">
        <v>237</v>
      </c>
      <c r="C107" s="18">
        <v>139.19999999999999</v>
      </c>
      <c r="D107" s="21">
        <f t="shared" si="15"/>
        <v>121.10399999999998</v>
      </c>
    </row>
    <row r="108" spans="1:5">
      <c r="A108" s="48" t="s">
        <v>238</v>
      </c>
      <c r="B108" s="50" t="s">
        <v>239</v>
      </c>
      <c r="C108" s="18">
        <v>126.67</v>
      </c>
      <c r="D108" s="21">
        <f t="shared" si="15"/>
        <v>110.2029</v>
      </c>
    </row>
    <row r="109" spans="1:5">
      <c r="A109" s="48" t="s">
        <v>240</v>
      </c>
      <c r="B109" s="50" t="s">
        <v>241</v>
      </c>
      <c r="C109" s="18">
        <v>111.47</v>
      </c>
      <c r="D109" s="21">
        <f t="shared" si="15"/>
        <v>96.978899999999996</v>
      </c>
    </row>
    <row r="110" spans="1:5">
      <c r="A110" s="43"/>
      <c r="B110" s="50"/>
      <c r="C110" s="51"/>
      <c r="D110" s="44"/>
    </row>
    <row r="111" spans="1:5">
      <c r="A111" s="52" t="s">
        <v>118</v>
      </c>
      <c r="B111" s="13" t="s">
        <v>119</v>
      </c>
      <c r="C111" s="14"/>
      <c r="D111" s="15"/>
      <c r="E111" s="8"/>
    </row>
    <row r="112" spans="1:5">
      <c r="A112" s="43" t="s">
        <v>242</v>
      </c>
      <c r="B112" s="50" t="s">
        <v>243</v>
      </c>
      <c r="C112" s="18">
        <v>115.01</v>
      </c>
      <c r="D112" s="21">
        <f t="shared" ref="D112:D115" si="16">C112*0.87</f>
        <v>100.0587</v>
      </c>
    </row>
    <row r="113" spans="1:5">
      <c r="A113" s="43" t="s">
        <v>244</v>
      </c>
      <c r="B113" s="50" t="s">
        <v>245</v>
      </c>
      <c r="C113" s="18">
        <v>103.51</v>
      </c>
      <c r="D113" s="21">
        <f t="shared" si="16"/>
        <v>90.053700000000006</v>
      </c>
    </row>
    <row r="114" spans="1:5">
      <c r="A114" s="43" t="s">
        <v>246</v>
      </c>
      <c r="B114" s="50" t="s">
        <v>247</v>
      </c>
      <c r="C114" s="18">
        <v>94.2</v>
      </c>
      <c r="D114" s="21">
        <f t="shared" si="16"/>
        <v>81.954000000000008</v>
      </c>
    </row>
    <row r="115" spans="1:5">
      <c r="A115" s="43" t="s">
        <v>248</v>
      </c>
      <c r="B115" s="50" t="s">
        <v>249</v>
      </c>
      <c r="C115" s="18">
        <v>82.89</v>
      </c>
      <c r="D115" s="21">
        <f t="shared" si="16"/>
        <v>72.1143</v>
      </c>
    </row>
    <row r="116" spans="1:5">
      <c r="A116" s="43"/>
      <c r="B116" s="50"/>
      <c r="C116" s="45"/>
      <c r="D116" s="44"/>
    </row>
    <row r="117" spans="1:5">
      <c r="A117" s="52" t="s">
        <v>118</v>
      </c>
      <c r="B117" s="13" t="s">
        <v>120</v>
      </c>
      <c r="C117" s="14"/>
      <c r="D117" s="40">
        <v>0.1</v>
      </c>
      <c r="E117" s="8"/>
    </row>
    <row r="118" spans="1:5">
      <c r="A118" s="43" t="s">
        <v>250</v>
      </c>
      <c r="B118" s="50" t="s">
        <v>251</v>
      </c>
      <c r="C118" s="18">
        <v>84</v>
      </c>
      <c r="D118" s="21">
        <f>C118*0.9</f>
        <v>75.600000000000009</v>
      </c>
    </row>
    <row r="119" spans="1:5">
      <c r="A119" s="43" t="s">
        <v>252</v>
      </c>
      <c r="B119" s="50" t="s">
        <v>253</v>
      </c>
      <c r="C119" s="18">
        <v>48.13</v>
      </c>
      <c r="D119" s="21">
        <f t="shared" ref="D119:D121" si="17">C119*0.9</f>
        <v>43.317</v>
      </c>
    </row>
    <row r="120" spans="1:5">
      <c r="A120" s="43" t="s">
        <v>254</v>
      </c>
      <c r="B120" s="50" t="s">
        <v>255</v>
      </c>
      <c r="C120" s="18">
        <v>42.84</v>
      </c>
      <c r="D120" s="21">
        <f t="shared" si="17"/>
        <v>38.556000000000004</v>
      </c>
    </row>
    <row r="121" spans="1:5">
      <c r="A121" s="43" t="s">
        <v>256</v>
      </c>
      <c r="B121" s="50" t="s">
        <v>257</v>
      </c>
      <c r="C121" s="18">
        <v>40.26</v>
      </c>
      <c r="D121" s="21">
        <f t="shared" si="17"/>
        <v>36.234000000000002</v>
      </c>
    </row>
    <row r="122" spans="1:5">
      <c r="D122" s="47"/>
    </row>
    <row r="123" spans="1:5" ht="30" customHeight="1">
      <c r="A123" s="37"/>
      <c r="B123" s="38" t="s">
        <v>1208</v>
      </c>
      <c r="C123" s="39"/>
      <c r="D123" s="40">
        <v>0.13</v>
      </c>
      <c r="E123" s="8"/>
    </row>
    <row r="124" spans="1:5">
      <c r="A124" s="52" t="s">
        <v>122</v>
      </c>
      <c r="B124" s="13" t="s">
        <v>110</v>
      </c>
      <c r="C124" s="14"/>
      <c r="D124" s="15"/>
      <c r="E124" s="8"/>
    </row>
    <row r="125" spans="1:5">
      <c r="A125" s="43" t="s">
        <v>1209</v>
      </c>
      <c r="B125" s="50" t="s">
        <v>1219</v>
      </c>
      <c r="C125" s="18">
        <v>270</v>
      </c>
      <c r="D125" s="21">
        <f t="shared" ref="D125:D129" si="18">C125*0.87</f>
        <v>234.9</v>
      </c>
    </row>
    <row r="126" spans="1:5">
      <c r="A126" s="43" t="s">
        <v>1210</v>
      </c>
      <c r="B126" s="50" t="s">
        <v>1220</v>
      </c>
      <c r="C126" s="18">
        <v>258</v>
      </c>
      <c r="D126" s="21">
        <f t="shared" si="18"/>
        <v>224.46</v>
      </c>
    </row>
    <row r="127" spans="1:5">
      <c r="A127" s="43" t="s">
        <v>1211</v>
      </c>
      <c r="B127" s="50" t="s">
        <v>1221</v>
      </c>
      <c r="C127" s="18">
        <v>246</v>
      </c>
      <c r="D127" s="21">
        <f t="shared" si="18"/>
        <v>214.02</v>
      </c>
    </row>
    <row r="128" spans="1:5">
      <c r="A128" s="43" t="s">
        <v>1212</v>
      </c>
      <c r="B128" s="50" t="s">
        <v>1222</v>
      </c>
      <c r="C128" s="18">
        <v>229.5</v>
      </c>
      <c r="D128" s="21">
        <f t="shared" si="18"/>
        <v>199.66499999999999</v>
      </c>
    </row>
    <row r="129" spans="1:5">
      <c r="A129" s="43" t="s">
        <v>1213</v>
      </c>
      <c r="B129" s="50" t="s">
        <v>1223</v>
      </c>
      <c r="C129" s="18">
        <v>216</v>
      </c>
      <c r="D129" s="21">
        <f t="shared" si="18"/>
        <v>187.92</v>
      </c>
    </row>
    <row r="130" spans="1:5">
      <c r="A130" s="43"/>
      <c r="B130" s="50"/>
      <c r="C130" s="18"/>
      <c r="D130" s="21"/>
    </row>
    <row r="131" spans="1:5">
      <c r="A131" s="43" t="s">
        <v>1214</v>
      </c>
      <c r="B131" s="50" t="s">
        <v>1224</v>
      </c>
      <c r="C131" s="18">
        <v>388</v>
      </c>
      <c r="D131" s="21">
        <f t="shared" ref="D131:D135" si="19">C131*0.87</f>
        <v>337.56</v>
      </c>
    </row>
    <row r="132" spans="1:5">
      <c r="A132" s="43" t="s">
        <v>1215</v>
      </c>
      <c r="B132" s="50" t="s">
        <v>1225</v>
      </c>
      <c r="C132" s="18">
        <v>370</v>
      </c>
      <c r="D132" s="21">
        <f t="shared" si="19"/>
        <v>321.89999999999998</v>
      </c>
    </row>
    <row r="133" spans="1:5">
      <c r="A133" s="43" t="s">
        <v>1216</v>
      </c>
      <c r="B133" s="50" t="s">
        <v>1226</v>
      </c>
      <c r="C133" s="18">
        <v>353</v>
      </c>
      <c r="D133" s="21">
        <f t="shared" si="19"/>
        <v>307.11</v>
      </c>
    </row>
    <row r="134" spans="1:5">
      <c r="A134" s="43" t="s">
        <v>1217</v>
      </c>
      <c r="B134" s="50" t="s">
        <v>1227</v>
      </c>
      <c r="C134" s="18">
        <v>329.5</v>
      </c>
      <c r="D134" s="21">
        <f t="shared" si="19"/>
        <v>286.66500000000002</v>
      </c>
    </row>
    <row r="135" spans="1:5">
      <c r="A135" s="43" t="s">
        <v>1218</v>
      </c>
      <c r="B135" s="50" t="s">
        <v>1228</v>
      </c>
      <c r="C135" s="18">
        <v>310</v>
      </c>
      <c r="D135" s="21">
        <f t="shared" si="19"/>
        <v>269.7</v>
      </c>
    </row>
    <row r="136" spans="1:5">
      <c r="D136" s="47"/>
    </row>
    <row r="137" spans="1:5" ht="30" customHeight="1">
      <c r="A137" s="37"/>
      <c r="B137" s="38" t="s">
        <v>1173</v>
      </c>
      <c r="C137" s="39"/>
      <c r="D137" s="40">
        <v>0.13</v>
      </c>
      <c r="E137" s="8"/>
    </row>
    <row r="138" spans="1:5">
      <c r="A138" s="52" t="s">
        <v>122</v>
      </c>
      <c r="B138" s="13" t="s">
        <v>110</v>
      </c>
      <c r="C138" s="14"/>
      <c r="D138" s="15"/>
      <c r="E138" s="8"/>
    </row>
    <row r="139" spans="1:5">
      <c r="A139" s="43" t="s">
        <v>1170</v>
      </c>
      <c r="B139" s="50" t="s">
        <v>1174</v>
      </c>
      <c r="C139" s="18">
        <v>35.28</v>
      </c>
      <c r="D139" s="21">
        <f t="shared" ref="D139:D141" si="20">C139*0.87</f>
        <v>30.6936</v>
      </c>
    </row>
    <row r="140" spans="1:5">
      <c r="A140" s="43" t="s">
        <v>1171</v>
      </c>
      <c r="B140" s="50" t="s">
        <v>1175</v>
      </c>
      <c r="C140" s="18">
        <v>23.54</v>
      </c>
      <c r="D140" s="21">
        <f t="shared" si="20"/>
        <v>20.479800000000001</v>
      </c>
    </row>
    <row r="141" spans="1:5">
      <c r="A141" s="43" t="s">
        <v>1172</v>
      </c>
      <c r="B141" s="50" t="s">
        <v>1176</v>
      </c>
      <c r="C141" s="18">
        <v>17.64</v>
      </c>
      <c r="D141" s="21">
        <f t="shared" si="20"/>
        <v>15.3468</v>
      </c>
    </row>
    <row r="142" spans="1:5">
      <c r="A142" s="43"/>
      <c r="B142" s="43"/>
      <c r="C142" s="18"/>
      <c r="D142" s="21"/>
    </row>
    <row r="143" spans="1:5">
      <c r="A143" s="36" t="s">
        <v>1177</v>
      </c>
      <c r="B143" s="43" t="s">
        <v>1180</v>
      </c>
      <c r="C143" s="18">
        <v>49.61</v>
      </c>
      <c r="D143" s="21">
        <f t="shared" ref="D143:D145" si="21">C143*0.87</f>
        <v>43.160699999999999</v>
      </c>
    </row>
    <row r="144" spans="1:5">
      <c r="A144" s="36" t="s">
        <v>1178</v>
      </c>
      <c r="B144" s="43" t="s">
        <v>1181</v>
      </c>
      <c r="C144" s="18">
        <v>33.299999999999997</v>
      </c>
      <c r="D144" s="21">
        <f t="shared" si="21"/>
        <v>28.970999999999997</v>
      </c>
    </row>
    <row r="145" spans="1:5">
      <c r="A145" s="36" t="s">
        <v>1179</v>
      </c>
      <c r="B145" s="43" t="s">
        <v>1182</v>
      </c>
      <c r="C145" s="18">
        <v>25.57</v>
      </c>
      <c r="D145" s="21">
        <f t="shared" si="21"/>
        <v>22.245899999999999</v>
      </c>
    </row>
    <row r="146" spans="1:5">
      <c r="A146" s="43"/>
      <c r="B146" s="43"/>
      <c r="C146" s="18"/>
      <c r="D146" s="21"/>
    </row>
    <row r="147" spans="1:5">
      <c r="A147" s="43" t="s">
        <v>1185</v>
      </c>
      <c r="B147" s="43" t="s">
        <v>1183</v>
      </c>
      <c r="C147" s="18" t="s">
        <v>939</v>
      </c>
      <c r="D147" s="21" t="s">
        <v>939</v>
      </c>
    </row>
    <row r="148" spans="1:5">
      <c r="A148" s="43" t="s">
        <v>1186</v>
      </c>
      <c r="B148" s="43" t="s">
        <v>1184</v>
      </c>
      <c r="C148" s="18" t="s">
        <v>939</v>
      </c>
      <c r="D148" s="21" t="s">
        <v>939</v>
      </c>
    </row>
    <row r="149" spans="1:5">
      <c r="D149" s="47"/>
    </row>
    <row r="150" spans="1:5" ht="30" customHeight="1">
      <c r="A150" s="37"/>
      <c r="B150" s="38" t="s">
        <v>1187</v>
      </c>
      <c r="C150" s="39"/>
      <c r="D150" s="40">
        <v>0.13</v>
      </c>
      <c r="E150" s="8"/>
    </row>
    <row r="151" spans="1:5">
      <c r="A151" s="52" t="s">
        <v>258</v>
      </c>
      <c r="B151" s="13" t="s">
        <v>110</v>
      </c>
      <c r="C151" s="14"/>
      <c r="D151" s="15"/>
      <c r="E151" s="8"/>
    </row>
    <row r="152" spans="1:5">
      <c r="A152" s="36" t="s">
        <v>1409</v>
      </c>
      <c r="B152" s="36" t="s">
        <v>1410</v>
      </c>
      <c r="C152" s="18">
        <v>32.15</v>
      </c>
      <c r="D152" s="21">
        <f t="shared" ref="D152:D157" si="22">C152*0.87</f>
        <v>27.970499999999998</v>
      </c>
    </row>
    <row r="153" spans="1:5">
      <c r="A153" s="36" t="s">
        <v>1411</v>
      </c>
      <c r="B153" s="36" t="s">
        <v>1412</v>
      </c>
      <c r="C153" s="18">
        <v>21.42</v>
      </c>
      <c r="D153" s="21">
        <f t="shared" si="22"/>
        <v>18.635400000000001</v>
      </c>
    </row>
    <row r="154" spans="1:5">
      <c r="A154" s="36" t="s">
        <v>1413</v>
      </c>
      <c r="B154" s="36" t="s">
        <v>1414</v>
      </c>
      <c r="C154" s="18">
        <v>16.07</v>
      </c>
      <c r="D154" s="21">
        <f t="shared" si="22"/>
        <v>13.9809</v>
      </c>
    </row>
    <row r="155" spans="1:5">
      <c r="A155" s="36" t="s">
        <v>1188</v>
      </c>
      <c r="B155" s="36" t="s">
        <v>1191</v>
      </c>
      <c r="C155" s="18">
        <v>24.1</v>
      </c>
      <c r="D155" s="21">
        <f t="shared" si="22"/>
        <v>20.967000000000002</v>
      </c>
    </row>
    <row r="156" spans="1:5">
      <c r="A156" s="36" t="s">
        <v>1189</v>
      </c>
      <c r="B156" s="36" t="s">
        <v>1192</v>
      </c>
      <c r="C156" s="18">
        <v>16.07</v>
      </c>
      <c r="D156" s="21">
        <f t="shared" si="22"/>
        <v>13.9809</v>
      </c>
    </row>
    <row r="157" spans="1:5">
      <c r="A157" s="36" t="s">
        <v>1190</v>
      </c>
      <c r="B157" s="36" t="s">
        <v>1193</v>
      </c>
      <c r="C157" s="18">
        <v>12.5</v>
      </c>
      <c r="D157" s="21">
        <f t="shared" si="22"/>
        <v>10.875</v>
      </c>
    </row>
    <row r="158" spans="1:5">
      <c r="A158" s="36"/>
      <c r="B158" s="36"/>
      <c r="C158" s="18"/>
      <c r="D158" s="21"/>
    </row>
    <row r="159" spans="1:5">
      <c r="A159" s="36" t="s">
        <v>1194</v>
      </c>
      <c r="B159" s="36" t="s">
        <v>1195</v>
      </c>
      <c r="C159" s="18" t="s">
        <v>939</v>
      </c>
      <c r="D159" s="21" t="s">
        <v>939</v>
      </c>
    </row>
    <row r="160" spans="1:5">
      <c r="A160" s="158"/>
      <c r="D160" s="47"/>
    </row>
    <row r="161" spans="1:5" ht="30" customHeight="1">
      <c r="A161" s="37"/>
      <c r="B161" s="38" t="s">
        <v>259</v>
      </c>
      <c r="C161" s="39"/>
      <c r="D161" s="40">
        <v>0.13</v>
      </c>
      <c r="E161" s="8"/>
    </row>
    <row r="162" spans="1:5">
      <c r="A162" s="52" t="s">
        <v>258</v>
      </c>
      <c r="B162" s="13" t="s">
        <v>110</v>
      </c>
      <c r="C162" s="14"/>
      <c r="D162" s="15"/>
      <c r="E162" s="8"/>
    </row>
    <row r="163" spans="1:5">
      <c r="A163" s="36" t="s">
        <v>260</v>
      </c>
      <c r="B163" s="36" t="s">
        <v>261</v>
      </c>
      <c r="C163" s="18">
        <v>67.489999999999995</v>
      </c>
      <c r="D163" s="21">
        <f t="shared" ref="D163:D167" si="23">C163*0.87</f>
        <v>58.716299999999997</v>
      </c>
    </row>
    <row r="164" spans="1:5">
      <c r="A164" s="36" t="s">
        <v>262</v>
      </c>
      <c r="B164" s="36" t="s">
        <v>263</v>
      </c>
      <c r="C164" s="18">
        <v>62.3</v>
      </c>
      <c r="D164" s="21">
        <f t="shared" si="23"/>
        <v>54.201000000000001</v>
      </c>
    </row>
    <row r="165" spans="1:5">
      <c r="A165" s="36" t="s">
        <v>264</v>
      </c>
      <c r="B165" s="36" t="s">
        <v>265</v>
      </c>
      <c r="C165" s="18">
        <v>58.43</v>
      </c>
      <c r="D165" s="21">
        <f t="shared" si="23"/>
        <v>50.834099999999999</v>
      </c>
    </row>
    <row r="166" spans="1:5">
      <c r="A166" s="36" t="s">
        <v>266</v>
      </c>
      <c r="B166" s="36" t="s">
        <v>267</v>
      </c>
      <c r="C166" s="18">
        <v>53.64</v>
      </c>
      <c r="D166" s="21">
        <f t="shared" si="23"/>
        <v>46.666800000000002</v>
      </c>
    </row>
    <row r="167" spans="1:5">
      <c r="A167" s="36" t="s">
        <v>268</v>
      </c>
      <c r="B167" s="36" t="s">
        <v>269</v>
      </c>
      <c r="C167" s="18">
        <v>49.35</v>
      </c>
      <c r="D167" s="21">
        <f t="shared" si="23"/>
        <v>42.9345</v>
      </c>
    </row>
    <row r="168" spans="1:5">
      <c r="C168" s="18"/>
      <c r="D168" s="21"/>
    </row>
    <row r="169" spans="1:5" ht="30" customHeight="1">
      <c r="A169" s="37"/>
      <c r="B169" s="38" t="s">
        <v>270</v>
      </c>
      <c r="C169" s="39"/>
      <c r="D169" s="40">
        <v>0.13</v>
      </c>
      <c r="E169" s="8"/>
    </row>
    <row r="170" spans="1:5">
      <c r="A170" s="52" t="s">
        <v>122</v>
      </c>
      <c r="B170" s="13" t="s">
        <v>110</v>
      </c>
      <c r="C170" s="14"/>
      <c r="D170" s="15"/>
      <c r="E170" s="8"/>
    </row>
    <row r="171" spans="1:5">
      <c r="A171" s="43" t="s">
        <v>271</v>
      </c>
      <c r="B171" s="43" t="s">
        <v>272</v>
      </c>
      <c r="C171" s="18">
        <v>37.81</v>
      </c>
      <c r="D171" s="21">
        <f t="shared" ref="D171:D180" si="24">C171*0.87</f>
        <v>32.8947</v>
      </c>
    </row>
    <row r="172" spans="1:5">
      <c r="A172" s="43" t="s">
        <v>273</v>
      </c>
      <c r="B172" s="43" t="s">
        <v>274</v>
      </c>
      <c r="C172" s="18">
        <v>36.130000000000003</v>
      </c>
      <c r="D172" s="21">
        <f t="shared" si="24"/>
        <v>31.433100000000003</v>
      </c>
    </row>
    <row r="173" spans="1:5">
      <c r="A173" s="43" t="s">
        <v>275</v>
      </c>
      <c r="B173" s="43" t="s">
        <v>276</v>
      </c>
      <c r="C173" s="18">
        <v>34.450000000000003</v>
      </c>
      <c r="D173" s="21">
        <f t="shared" si="24"/>
        <v>29.971500000000002</v>
      </c>
    </row>
    <row r="174" spans="1:5">
      <c r="A174" s="43" t="s">
        <v>277</v>
      </c>
      <c r="B174" s="43" t="s">
        <v>278</v>
      </c>
      <c r="C174" s="18">
        <v>32.770000000000003</v>
      </c>
      <c r="D174" s="21">
        <f t="shared" si="24"/>
        <v>28.509900000000002</v>
      </c>
    </row>
    <row r="175" spans="1:5">
      <c r="A175" s="43" t="s">
        <v>279</v>
      </c>
      <c r="B175" s="43" t="s">
        <v>280</v>
      </c>
      <c r="C175" s="18">
        <v>31.51</v>
      </c>
      <c r="D175" s="21">
        <f t="shared" si="24"/>
        <v>27.413700000000002</v>
      </c>
    </row>
    <row r="176" spans="1:5">
      <c r="A176" s="43" t="s">
        <v>281</v>
      </c>
      <c r="B176" s="43" t="s">
        <v>282</v>
      </c>
      <c r="C176" s="18">
        <v>30.25</v>
      </c>
      <c r="D176" s="21">
        <f t="shared" si="24"/>
        <v>26.317499999999999</v>
      </c>
    </row>
    <row r="177" spans="1:4">
      <c r="A177" s="43" t="s">
        <v>283</v>
      </c>
      <c r="B177" s="43" t="s">
        <v>284</v>
      </c>
      <c r="C177" s="18">
        <v>29.41</v>
      </c>
      <c r="D177" s="21">
        <f t="shared" si="24"/>
        <v>25.5867</v>
      </c>
    </row>
    <row r="178" spans="1:4">
      <c r="A178" s="43" t="s">
        <v>285</v>
      </c>
      <c r="B178" s="43" t="s">
        <v>286</v>
      </c>
      <c r="C178" s="18">
        <v>28.99</v>
      </c>
      <c r="D178" s="21">
        <f t="shared" si="24"/>
        <v>25.221299999999999</v>
      </c>
    </row>
    <row r="179" spans="1:4">
      <c r="A179" s="43" t="s">
        <v>287</v>
      </c>
      <c r="B179" s="43" t="s">
        <v>288</v>
      </c>
      <c r="C179" s="18">
        <v>28.57</v>
      </c>
      <c r="D179" s="21">
        <f t="shared" si="24"/>
        <v>24.855900000000002</v>
      </c>
    </row>
    <row r="180" spans="1:4">
      <c r="A180" s="43" t="s">
        <v>289</v>
      </c>
      <c r="B180" s="43" t="s">
        <v>290</v>
      </c>
      <c r="C180" s="18">
        <v>28.15</v>
      </c>
      <c r="D180" s="21">
        <f t="shared" si="24"/>
        <v>24.490499999999997</v>
      </c>
    </row>
    <row r="181" spans="1:4" ht="15" thickBot="1">
      <c r="A181" s="54"/>
      <c r="B181" s="54"/>
      <c r="C181" s="55"/>
      <c r="D181" s="56"/>
    </row>
  </sheetData>
  <mergeCells count="1">
    <mergeCell ref="A2:D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F9B58-A1ED-4F27-B96F-77BC129FBFDE}">
  <dimension ref="A1:G39"/>
  <sheetViews>
    <sheetView zoomScale="90" zoomScaleNormal="90" workbookViewId="0"/>
  </sheetViews>
  <sheetFormatPr baseColWidth="10" defaultColWidth="11.44140625" defaultRowHeight="14.4"/>
  <cols>
    <col min="1" max="1" width="34.44140625" customWidth="1"/>
    <col min="2" max="2" width="141.44140625" bestFit="1" customWidth="1"/>
    <col min="3" max="4" width="23.44140625" customWidth="1"/>
    <col min="5" max="5" width="17.5546875" customWidth="1"/>
  </cols>
  <sheetData>
    <row r="1" spans="1:7" ht="65.099999999999994" customHeight="1" thickBot="1">
      <c r="A1" s="23"/>
      <c r="B1" s="24"/>
      <c r="C1" s="24"/>
      <c r="D1" s="25"/>
    </row>
    <row r="2" spans="1:7" ht="93.75" customHeight="1" thickBot="1">
      <c r="A2" s="202"/>
      <c r="B2" s="202"/>
      <c r="C2" s="202"/>
      <c r="D2" s="203"/>
    </row>
    <row r="3" spans="1:7">
      <c r="A3" s="3" t="s">
        <v>57</v>
      </c>
      <c r="B3" s="4" t="s">
        <v>58</v>
      </c>
      <c r="C3" s="5" t="s">
        <v>59</v>
      </c>
      <c r="D3" s="6" t="s">
        <v>60</v>
      </c>
    </row>
    <row r="4" spans="1:7" ht="30" customHeight="1">
      <c r="A4" s="57"/>
      <c r="B4" s="58" t="s">
        <v>291</v>
      </c>
      <c r="C4" s="59"/>
      <c r="D4" s="60">
        <v>0.12</v>
      </c>
      <c r="E4" s="8"/>
    </row>
    <row r="5" spans="1:7">
      <c r="A5" s="52"/>
      <c r="B5" s="13" t="s">
        <v>1013</v>
      </c>
      <c r="C5" s="14"/>
      <c r="D5" s="15"/>
      <c r="E5" s="8"/>
    </row>
    <row r="6" spans="1:7">
      <c r="A6" s="17" t="s">
        <v>968</v>
      </c>
      <c r="B6" s="17" t="s">
        <v>977</v>
      </c>
      <c r="C6" s="18">
        <v>16.899999999999999</v>
      </c>
      <c r="D6" s="21">
        <v>14.87</v>
      </c>
      <c r="F6" s="17"/>
      <c r="G6" s="17"/>
    </row>
    <row r="7" spans="1:7">
      <c r="A7" s="17" t="s">
        <v>969</v>
      </c>
      <c r="B7" s="17" t="s">
        <v>978</v>
      </c>
      <c r="C7" s="18">
        <v>12.67</v>
      </c>
      <c r="D7" s="21">
        <v>11.15</v>
      </c>
      <c r="F7" s="17"/>
      <c r="G7" s="17"/>
    </row>
    <row r="8" spans="1:7">
      <c r="A8" s="17" t="s">
        <v>970</v>
      </c>
      <c r="B8" s="17" t="s">
        <v>979</v>
      </c>
      <c r="C8" s="18">
        <v>8.98</v>
      </c>
      <c r="D8" s="21">
        <v>7.9</v>
      </c>
      <c r="F8" s="17"/>
      <c r="G8" s="17"/>
    </row>
    <row r="9" spans="1:7">
      <c r="A9" s="17" t="s">
        <v>971</v>
      </c>
      <c r="B9" s="17" t="s">
        <v>980</v>
      </c>
      <c r="C9" s="18">
        <v>16.899999999999999</v>
      </c>
      <c r="D9" s="21">
        <v>14.87</v>
      </c>
      <c r="F9" s="17"/>
      <c r="G9" s="17"/>
    </row>
    <row r="10" spans="1:7">
      <c r="A10" s="17" t="s">
        <v>972</v>
      </c>
      <c r="B10" s="17" t="s">
        <v>981</v>
      </c>
      <c r="C10" s="18">
        <v>12.67</v>
      </c>
      <c r="D10" s="21">
        <v>11.15</v>
      </c>
      <c r="F10" s="17"/>
      <c r="G10" s="17"/>
    </row>
    <row r="11" spans="1:7">
      <c r="A11" s="17" t="s">
        <v>973</v>
      </c>
      <c r="B11" s="17" t="s">
        <v>982</v>
      </c>
      <c r="C11" s="18">
        <v>8.98</v>
      </c>
      <c r="D11" s="21">
        <v>7.9</v>
      </c>
      <c r="F11" s="17"/>
      <c r="G11" s="17"/>
    </row>
    <row r="12" spans="1:7">
      <c r="A12" s="17" t="s">
        <v>974</v>
      </c>
      <c r="B12" s="17" t="s">
        <v>983</v>
      </c>
      <c r="C12" s="18">
        <v>33.79</v>
      </c>
      <c r="D12" s="21">
        <v>29.74</v>
      </c>
      <c r="F12" s="17"/>
      <c r="G12" s="17"/>
    </row>
    <row r="13" spans="1:7">
      <c r="A13" s="17" t="s">
        <v>975</v>
      </c>
      <c r="B13" s="17" t="s">
        <v>984</v>
      </c>
      <c r="C13" s="18">
        <v>25.34</v>
      </c>
      <c r="D13" s="21">
        <v>22.3</v>
      </c>
      <c r="F13" s="17"/>
      <c r="G13" s="17"/>
    </row>
    <row r="14" spans="1:7">
      <c r="A14" s="17" t="s">
        <v>976</v>
      </c>
      <c r="B14" s="17" t="s">
        <v>985</v>
      </c>
      <c r="C14" s="18">
        <v>17.95</v>
      </c>
      <c r="D14" s="21">
        <v>15.8</v>
      </c>
      <c r="F14" s="17"/>
      <c r="G14" s="17"/>
    </row>
    <row r="15" spans="1:7">
      <c r="A15" s="17"/>
      <c r="B15" s="41"/>
      <c r="C15" s="18"/>
      <c r="D15" s="21"/>
    </row>
    <row r="16" spans="1:7" ht="30" customHeight="1">
      <c r="A16" s="57"/>
      <c r="B16" s="58" t="s">
        <v>292</v>
      </c>
      <c r="C16" s="59"/>
      <c r="D16" s="60">
        <v>0.12</v>
      </c>
      <c r="E16" s="8"/>
    </row>
    <row r="17" spans="1:5">
      <c r="A17" s="52"/>
      <c r="B17" s="13" t="s">
        <v>1013</v>
      </c>
      <c r="C17" s="14"/>
      <c r="D17" s="15"/>
      <c r="E17" s="8"/>
    </row>
    <row r="18" spans="1:5">
      <c r="A18" s="17" t="s">
        <v>986</v>
      </c>
      <c r="B18" s="17" t="s">
        <v>995</v>
      </c>
      <c r="C18" s="18">
        <v>16.899999999999999</v>
      </c>
      <c r="D18" s="21">
        <v>14.87</v>
      </c>
    </row>
    <row r="19" spans="1:5">
      <c r="A19" s="17" t="s">
        <v>987</v>
      </c>
      <c r="B19" s="17" t="s">
        <v>996</v>
      </c>
      <c r="C19" s="18">
        <v>12.67</v>
      </c>
      <c r="D19" s="21">
        <v>11.15</v>
      </c>
    </row>
    <row r="20" spans="1:5">
      <c r="A20" s="17" t="s">
        <v>988</v>
      </c>
      <c r="B20" s="17" t="s">
        <v>997</v>
      </c>
      <c r="C20" s="18">
        <v>8.98</v>
      </c>
      <c r="D20" s="21">
        <v>7.9</v>
      </c>
    </row>
    <row r="21" spans="1:5">
      <c r="A21" s="17" t="s">
        <v>989</v>
      </c>
      <c r="B21" s="17" t="s">
        <v>998</v>
      </c>
      <c r="C21" s="18">
        <v>42.24</v>
      </c>
      <c r="D21" s="21">
        <v>37.17</v>
      </c>
    </row>
    <row r="22" spans="1:5">
      <c r="A22" s="17" t="s">
        <v>990</v>
      </c>
      <c r="B22" s="17" t="s">
        <v>999</v>
      </c>
      <c r="C22" s="18">
        <v>31.68</v>
      </c>
      <c r="D22" s="21">
        <v>27.88</v>
      </c>
    </row>
    <row r="23" spans="1:5">
      <c r="A23" s="17" t="s">
        <v>991</v>
      </c>
      <c r="B23" s="17" t="s">
        <v>1000</v>
      </c>
      <c r="C23" s="18">
        <v>22.44</v>
      </c>
      <c r="D23" s="21">
        <v>19.75</v>
      </c>
    </row>
    <row r="24" spans="1:5">
      <c r="A24" s="17" t="s">
        <v>992</v>
      </c>
      <c r="B24" s="17" t="s">
        <v>1001</v>
      </c>
      <c r="C24" s="18">
        <v>42.24</v>
      </c>
      <c r="D24" s="21">
        <v>37.17</v>
      </c>
    </row>
    <row r="25" spans="1:5">
      <c r="A25" s="17" t="s">
        <v>993</v>
      </c>
      <c r="B25" s="17" t="s">
        <v>1002</v>
      </c>
      <c r="C25" s="18">
        <v>31.68</v>
      </c>
      <c r="D25" s="21">
        <v>27.88</v>
      </c>
    </row>
    <row r="26" spans="1:5">
      <c r="A26" s="17" t="s">
        <v>994</v>
      </c>
      <c r="B26" s="17" t="s">
        <v>1003</v>
      </c>
      <c r="C26" s="18">
        <v>22.44</v>
      </c>
      <c r="D26" s="21">
        <v>19.75</v>
      </c>
    </row>
    <row r="27" spans="1:5">
      <c r="A27" s="17"/>
      <c r="B27" s="17"/>
      <c r="C27" s="18"/>
      <c r="D27" s="21"/>
    </row>
    <row r="28" spans="1:5" ht="30" customHeight="1">
      <c r="A28" s="57"/>
      <c r="B28" s="58" t="s">
        <v>293</v>
      </c>
      <c r="C28" s="59"/>
      <c r="D28" s="60">
        <v>0.12</v>
      </c>
      <c r="E28" s="8"/>
    </row>
    <row r="29" spans="1:5">
      <c r="A29" s="52"/>
      <c r="B29" s="13" t="s">
        <v>1013</v>
      </c>
      <c r="C29" s="14"/>
      <c r="D29" s="15"/>
      <c r="E29" s="8"/>
    </row>
    <row r="30" spans="1:5">
      <c r="A30" s="17" t="s">
        <v>1004</v>
      </c>
      <c r="B30" s="17" t="s">
        <v>1028</v>
      </c>
      <c r="C30" s="18">
        <v>21.12</v>
      </c>
      <c r="D30" s="21">
        <v>18.59</v>
      </c>
    </row>
    <row r="31" spans="1:5">
      <c r="A31" s="17" t="s">
        <v>1005</v>
      </c>
      <c r="B31" s="17" t="s">
        <v>1029</v>
      </c>
      <c r="C31" s="18">
        <v>15.84</v>
      </c>
      <c r="D31" s="21">
        <v>13.94</v>
      </c>
    </row>
    <row r="32" spans="1:5">
      <c r="A32" s="17" t="s">
        <v>1006</v>
      </c>
      <c r="B32" s="17" t="s">
        <v>1030</v>
      </c>
      <c r="C32" s="18">
        <v>11.22</v>
      </c>
      <c r="D32" s="21">
        <v>9.8699999999999992</v>
      </c>
    </row>
    <row r="33" spans="1:4">
      <c r="A33" s="17" t="s">
        <v>1007</v>
      </c>
      <c r="B33" s="17" t="s">
        <v>1032</v>
      </c>
      <c r="C33" s="18">
        <v>21.12</v>
      </c>
      <c r="D33" s="21">
        <v>18.59</v>
      </c>
    </row>
    <row r="34" spans="1:4">
      <c r="A34" s="17" t="s">
        <v>1008</v>
      </c>
      <c r="B34" s="17" t="s">
        <v>1031</v>
      </c>
      <c r="C34" s="18">
        <v>15.84</v>
      </c>
      <c r="D34" s="21">
        <v>13.94</v>
      </c>
    </row>
    <row r="35" spans="1:4">
      <c r="A35" s="17" t="s">
        <v>1009</v>
      </c>
      <c r="B35" s="17" t="s">
        <v>1033</v>
      </c>
      <c r="C35" s="18">
        <v>11.22</v>
      </c>
      <c r="D35" s="21">
        <v>9.8699999999999992</v>
      </c>
    </row>
    <row r="36" spans="1:4">
      <c r="A36" s="17" t="s">
        <v>1010</v>
      </c>
      <c r="B36" s="17" t="s">
        <v>1035</v>
      </c>
      <c r="C36" s="18">
        <v>42.24</v>
      </c>
      <c r="D36" s="21">
        <v>37.17</v>
      </c>
    </row>
    <row r="37" spans="1:4">
      <c r="A37" s="17" t="s">
        <v>1011</v>
      </c>
      <c r="B37" s="17" t="s">
        <v>1034</v>
      </c>
      <c r="C37" s="18">
        <v>31.68</v>
      </c>
      <c r="D37" s="21">
        <v>27.88</v>
      </c>
    </row>
    <row r="38" spans="1:4">
      <c r="A38" s="17" t="s">
        <v>1012</v>
      </c>
      <c r="B38" s="17" t="s">
        <v>1036</v>
      </c>
      <c r="C38" s="18">
        <v>22.44</v>
      </c>
      <c r="D38" s="21">
        <v>19.75</v>
      </c>
    </row>
    <row r="39" spans="1:4" ht="15" thickBot="1">
      <c r="A39" s="54"/>
      <c r="B39" s="54"/>
      <c r="C39" s="55"/>
      <c r="D39" s="56"/>
    </row>
  </sheetData>
  <mergeCells count="1">
    <mergeCell ref="A2:D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7FEA5-45BF-4D02-A707-E1FA75870631}">
  <dimension ref="A1:E14"/>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150"/>
      <c r="B4" s="151" t="s">
        <v>294</v>
      </c>
      <c r="C4" s="152"/>
      <c r="D4" s="153">
        <v>0.15</v>
      </c>
      <c r="E4" s="8"/>
    </row>
    <row r="5" spans="1:5">
      <c r="A5" s="12"/>
      <c r="B5" s="13" t="s">
        <v>295</v>
      </c>
      <c r="C5" s="14"/>
      <c r="D5" s="15"/>
      <c r="E5" s="8"/>
    </row>
    <row r="6" spans="1:5">
      <c r="A6" s="36" t="s">
        <v>296</v>
      </c>
      <c r="B6" s="36" t="s">
        <v>297</v>
      </c>
      <c r="C6" s="18">
        <v>316.69</v>
      </c>
      <c r="D6" s="21">
        <f>C6*0.85</f>
        <v>269.18649999999997</v>
      </c>
    </row>
    <row r="7" spans="1:5">
      <c r="A7" s="36"/>
      <c r="B7" s="36"/>
      <c r="C7" s="62"/>
      <c r="D7" s="21"/>
    </row>
    <row r="8" spans="1:5">
      <c r="A8" s="36" t="s">
        <v>298</v>
      </c>
      <c r="B8" s="36" t="s">
        <v>299</v>
      </c>
      <c r="C8" s="18">
        <v>855.06</v>
      </c>
      <c r="D8" s="21">
        <f>C8*0.85</f>
        <v>726.80099999999993</v>
      </c>
    </row>
    <row r="9" spans="1:5">
      <c r="A9" s="17"/>
      <c r="B9" s="17"/>
      <c r="C9" s="18"/>
      <c r="D9" s="21"/>
    </row>
    <row r="10" spans="1:5" ht="30" customHeight="1">
      <c r="A10" s="150"/>
      <c r="B10" s="151" t="s">
        <v>300</v>
      </c>
      <c r="C10" s="152"/>
      <c r="D10" s="153">
        <v>0.1</v>
      </c>
      <c r="E10" s="8"/>
    </row>
    <row r="11" spans="1:5">
      <c r="A11" s="12"/>
      <c r="B11" s="13" t="s">
        <v>301</v>
      </c>
      <c r="C11" s="14"/>
      <c r="D11" s="15"/>
      <c r="E11" s="8"/>
    </row>
    <row r="12" spans="1:5">
      <c r="A12" s="36" t="s">
        <v>302</v>
      </c>
      <c r="B12" s="36" t="s">
        <v>303</v>
      </c>
      <c r="C12" s="18">
        <v>1809.7</v>
      </c>
      <c r="D12" s="21">
        <f t="shared" ref="D12:D13" si="0">C12*0.9</f>
        <v>1628.73</v>
      </c>
    </row>
    <row r="13" spans="1:5">
      <c r="A13" s="36" t="s">
        <v>304</v>
      </c>
      <c r="B13" s="36" t="s">
        <v>305</v>
      </c>
      <c r="C13" s="18">
        <v>4886.2</v>
      </c>
      <c r="D13" s="21">
        <f t="shared" si="0"/>
        <v>4397.58</v>
      </c>
    </row>
    <row r="14" spans="1:5" ht="15" thickBot="1">
      <c r="A14" s="19"/>
      <c r="B14" s="19"/>
      <c r="C14" s="20"/>
      <c r="D14" s="22"/>
    </row>
  </sheetData>
  <mergeCells count="1">
    <mergeCell ref="A2:D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B040D-6CD4-4EBC-8D4B-834B7ECA17EC}">
  <dimension ref="A1:G51"/>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02"/>
      <c r="B2" s="202"/>
      <c r="C2" s="202"/>
      <c r="D2" s="203"/>
    </row>
    <row r="3" spans="1:5">
      <c r="A3" s="3" t="s">
        <v>57</v>
      </c>
      <c r="B3" s="4" t="s">
        <v>58</v>
      </c>
      <c r="C3" s="5" t="s">
        <v>59</v>
      </c>
      <c r="D3" s="6" t="s">
        <v>60</v>
      </c>
      <c r="E3" s="7"/>
    </row>
    <row r="4" spans="1:5" ht="30" customHeight="1">
      <c r="A4" s="66"/>
      <c r="B4" s="67" t="s">
        <v>306</v>
      </c>
      <c r="C4" s="68"/>
      <c r="D4" s="69">
        <v>5.5E-2</v>
      </c>
      <c r="E4" s="8"/>
    </row>
    <row r="5" spans="1:5">
      <c r="A5" s="12"/>
      <c r="B5" s="13"/>
      <c r="C5" s="14"/>
      <c r="D5" s="15"/>
      <c r="E5" s="8"/>
    </row>
    <row r="6" spans="1:5">
      <c r="A6" s="17" t="s">
        <v>307</v>
      </c>
      <c r="B6" s="36" t="s">
        <v>308</v>
      </c>
      <c r="C6" s="204" t="s">
        <v>309</v>
      </c>
      <c r="D6" s="205"/>
      <c r="E6" s="8"/>
    </row>
    <row r="7" spans="1:5">
      <c r="A7" s="17"/>
      <c r="B7" s="17"/>
      <c r="C7" s="18"/>
      <c r="D7" s="21"/>
    </row>
    <row r="8" spans="1:5" ht="30" customHeight="1">
      <c r="A8" s="66"/>
      <c r="B8" s="67" t="s">
        <v>310</v>
      </c>
      <c r="C8" s="68"/>
      <c r="D8" s="69">
        <v>5.5E-2</v>
      </c>
      <c r="E8" s="8"/>
    </row>
    <row r="9" spans="1:5">
      <c r="A9" s="12"/>
      <c r="B9" s="13" t="s">
        <v>311</v>
      </c>
      <c r="C9" s="14"/>
      <c r="D9" s="15"/>
      <c r="E9" s="8"/>
    </row>
    <row r="10" spans="1:5">
      <c r="A10" s="17" t="s">
        <v>312</v>
      </c>
      <c r="B10" s="36" t="s">
        <v>313</v>
      </c>
      <c r="C10" s="62">
        <v>276</v>
      </c>
      <c r="D10" s="63">
        <v>260.82</v>
      </c>
    </row>
    <row r="11" spans="1:5">
      <c r="A11" s="17" t="s">
        <v>314</v>
      </c>
      <c r="B11" s="36" t="s">
        <v>315</v>
      </c>
      <c r="C11" s="62">
        <v>262.2</v>
      </c>
      <c r="D11" s="63">
        <v>247.78</v>
      </c>
    </row>
    <row r="12" spans="1:5">
      <c r="A12" s="17" t="s">
        <v>316</v>
      </c>
      <c r="B12" s="36" t="s">
        <v>317</v>
      </c>
      <c r="C12" s="62">
        <v>234.6</v>
      </c>
      <c r="D12" s="63">
        <v>221.7</v>
      </c>
    </row>
    <row r="13" spans="1:5">
      <c r="A13" s="17" t="s">
        <v>318</v>
      </c>
      <c r="B13" s="36" t="s">
        <v>319</v>
      </c>
      <c r="C13" s="62">
        <v>220.8</v>
      </c>
      <c r="D13" s="63">
        <v>208.66</v>
      </c>
    </row>
    <row r="14" spans="1:5">
      <c r="A14" s="17" t="s">
        <v>320</v>
      </c>
      <c r="B14" s="36" t="s">
        <v>321</v>
      </c>
      <c r="C14" s="62">
        <v>193.2</v>
      </c>
      <c r="D14" s="63">
        <v>182.57</v>
      </c>
    </row>
    <row r="15" spans="1:5">
      <c r="A15" s="36"/>
      <c r="B15" s="36"/>
      <c r="C15" s="18"/>
      <c r="D15" s="21"/>
      <c r="E15" s="8"/>
    </row>
    <row r="16" spans="1:5">
      <c r="A16" s="12"/>
      <c r="B16" s="13" t="s">
        <v>322</v>
      </c>
      <c r="C16" s="14"/>
      <c r="D16" s="15"/>
      <c r="E16" s="8"/>
    </row>
    <row r="17" spans="1:7">
      <c r="A17" s="17" t="s">
        <v>323</v>
      </c>
      <c r="B17" s="36" t="s">
        <v>324</v>
      </c>
      <c r="C17" s="62">
        <v>456</v>
      </c>
      <c r="D17" s="63">
        <v>430.92</v>
      </c>
    </row>
    <row r="18" spans="1:7">
      <c r="A18" s="17" t="s">
        <v>325</v>
      </c>
      <c r="B18" s="36" t="s">
        <v>326</v>
      </c>
      <c r="C18" s="62">
        <v>433.2</v>
      </c>
      <c r="D18" s="63">
        <v>409.37</v>
      </c>
    </row>
    <row r="19" spans="1:7">
      <c r="A19" s="17" t="s">
        <v>327</v>
      </c>
      <c r="B19" s="36" t="s">
        <v>328</v>
      </c>
      <c r="C19" s="62">
        <v>387.6</v>
      </c>
      <c r="D19" s="63">
        <v>366.28</v>
      </c>
    </row>
    <row r="20" spans="1:7">
      <c r="A20" s="17" t="s">
        <v>329</v>
      </c>
      <c r="B20" s="36" t="s">
        <v>330</v>
      </c>
      <c r="C20" s="62">
        <v>364.8</v>
      </c>
      <c r="D20" s="63">
        <v>344.74</v>
      </c>
    </row>
    <row r="21" spans="1:7">
      <c r="A21" s="17" t="s">
        <v>331</v>
      </c>
      <c r="B21" s="36" t="s">
        <v>332</v>
      </c>
      <c r="C21" s="62">
        <v>319.2</v>
      </c>
      <c r="D21" s="63">
        <v>301.64</v>
      </c>
    </row>
    <row r="22" spans="1:7">
      <c r="A22" s="36"/>
      <c r="B22" s="36"/>
      <c r="C22" s="62"/>
      <c r="D22" s="63"/>
      <c r="E22" s="8"/>
    </row>
    <row r="23" spans="1:7">
      <c r="A23" s="12"/>
      <c r="B23" s="13" t="s">
        <v>333</v>
      </c>
      <c r="C23" s="14"/>
      <c r="D23" s="15"/>
      <c r="E23" s="8"/>
    </row>
    <row r="24" spans="1:7">
      <c r="A24" s="17" t="s">
        <v>334</v>
      </c>
      <c r="B24" s="36" t="s">
        <v>335</v>
      </c>
      <c r="C24" s="62">
        <v>732</v>
      </c>
      <c r="D24" s="63">
        <v>691.74</v>
      </c>
    </row>
    <row r="25" spans="1:7">
      <c r="A25" s="17" t="s">
        <v>336</v>
      </c>
      <c r="B25" s="36" t="s">
        <v>337</v>
      </c>
      <c r="C25" s="62">
        <v>695.4</v>
      </c>
      <c r="D25" s="63">
        <v>657.15</v>
      </c>
    </row>
    <row r="26" spans="1:7">
      <c r="A26" s="17" t="s">
        <v>338</v>
      </c>
      <c r="B26" s="36" t="s">
        <v>339</v>
      </c>
      <c r="C26" s="62">
        <v>622.20000000000005</v>
      </c>
      <c r="D26" s="63">
        <v>587.98</v>
      </c>
    </row>
    <row r="27" spans="1:7">
      <c r="A27" s="17" t="s">
        <v>340</v>
      </c>
      <c r="B27" s="36" t="s">
        <v>341</v>
      </c>
      <c r="C27" s="62">
        <v>585.6</v>
      </c>
      <c r="D27" s="63">
        <v>553.39</v>
      </c>
    </row>
    <row r="28" spans="1:7">
      <c r="A28" s="17" t="s">
        <v>342</v>
      </c>
      <c r="B28" s="36" t="s">
        <v>343</v>
      </c>
      <c r="C28" s="62">
        <v>512.4</v>
      </c>
      <c r="D28" s="63">
        <v>484.22</v>
      </c>
    </row>
    <row r="29" spans="1:7">
      <c r="A29" s="36"/>
      <c r="B29" s="36"/>
      <c r="C29" s="62"/>
      <c r="D29" s="63"/>
      <c r="E29" s="8"/>
    </row>
    <row r="30" spans="1:7" ht="30" customHeight="1">
      <c r="A30" s="66"/>
      <c r="B30" s="67" t="s">
        <v>344</v>
      </c>
      <c r="C30" s="68"/>
      <c r="D30" s="69">
        <v>5.5E-2</v>
      </c>
      <c r="E30" s="8"/>
    </row>
    <row r="31" spans="1:7">
      <c r="A31" s="12"/>
      <c r="B31" s="13" t="s">
        <v>311</v>
      </c>
      <c r="C31" s="14"/>
      <c r="D31" s="15"/>
      <c r="E31" s="8"/>
    </row>
    <row r="32" spans="1:7">
      <c r="A32" s="17" t="s">
        <v>345</v>
      </c>
      <c r="B32" s="36" t="s">
        <v>346</v>
      </c>
      <c r="C32" s="62">
        <v>2.76</v>
      </c>
      <c r="D32" s="63">
        <v>2.6</v>
      </c>
      <c r="G32" s="17"/>
    </row>
    <row r="33" spans="1:7">
      <c r="A33" s="17" t="s">
        <v>347</v>
      </c>
      <c r="B33" s="36" t="s">
        <v>348</v>
      </c>
      <c r="C33" s="62">
        <v>2.62</v>
      </c>
      <c r="D33" s="63">
        <v>2.48</v>
      </c>
      <c r="G33" s="17"/>
    </row>
    <row r="34" spans="1:7">
      <c r="A34" s="17" t="s">
        <v>349</v>
      </c>
      <c r="B34" s="36" t="s">
        <v>350</v>
      </c>
      <c r="C34" s="62">
        <v>2.35</v>
      </c>
      <c r="D34" s="63">
        <v>2.2200000000000002</v>
      </c>
      <c r="G34" s="17"/>
    </row>
    <row r="35" spans="1:7">
      <c r="A35" s="17" t="s">
        <v>351</v>
      </c>
      <c r="B35" s="36" t="s">
        <v>352</v>
      </c>
      <c r="C35" s="62">
        <v>2.21</v>
      </c>
      <c r="D35" s="63">
        <v>2.09</v>
      </c>
      <c r="G35" s="17"/>
    </row>
    <row r="36" spans="1:7">
      <c r="A36" s="17" t="s">
        <v>353</v>
      </c>
      <c r="B36" s="36" t="s">
        <v>354</v>
      </c>
      <c r="C36" s="62">
        <v>1.93</v>
      </c>
      <c r="D36" s="63">
        <v>1.83</v>
      </c>
      <c r="G36" s="17"/>
    </row>
    <row r="37" spans="1:7">
      <c r="D37" s="47"/>
    </row>
    <row r="38" spans="1:7">
      <c r="A38" s="12"/>
      <c r="B38" s="13" t="s">
        <v>322</v>
      </c>
      <c r="C38" s="14"/>
      <c r="D38" s="15"/>
      <c r="E38" s="8"/>
    </row>
    <row r="39" spans="1:7">
      <c r="A39" s="17" t="s">
        <v>355</v>
      </c>
      <c r="B39" s="36" t="s">
        <v>356</v>
      </c>
      <c r="C39" s="62">
        <v>4.5599999999999996</v>
      </c>
      <c r="D39" s="63">
        <v>4.3099999999999996</v>
      </c>
      <c r="G39" s="17"/>
    </row>
    <row r="40" spans="1:7">
      <c r="A40" s="17" t="s">
        <v>357</v>
      </c>
      <c r="B40" s="36" t="s">
        <v>358</v>
      </c>
      <c r="C40" s="62">
        <v>4.33</v>
      </c>
      <c r="D40" s="63">
        <v>4.0999999999999996</v>
      </c>
      <c r="G40" s="17"/>
    </row>
    <row r="41" spans="1:7">
      <c r="A41" s="17" t="s">
        <v>359</v>
      </c>
      <c r="B41" s="36" t="s">
        <v>360</v>
      </c>
      <c r="C41" s="62">
        <v>3.88</v>
      </c>
      <c r="D41" s="63">
        <v>3.66</v>
      </c>
      <c r="G41" s="17"/>
    </row>
    <row r="42" spans="1:7">
      <c r="A42" s="17" t="s">
        <v>361</v>
      </c>
      <c r="B42" s="36" t="s">
        <v>362</v>
      </c>
      <c r="C42" s="62">
        <v>3.65</v>
      </c>
      <c r="D42" s="63">
        <v>3.44</v>
      </c>
      <c r="G42" s="17"/>
    </row>
    <row r="43" spans="1:7">
      <c r="A43" s="17" t="s">
        <v>363</v>
      </c>
      <c r="B43" s="36" t="s">
        <v>364</v>
      </c>
      <c r="C43" s="62">
        <v>3.19</v>
      </c>
      <c r="D43" s="63">
        <v>3.01</v>
      </c>
      <c r="G43" s="17"/>
    </row>
    <row r="44" spans="1:7">
      <c r="D44" s="47"/>
    </row>
    <row r="45" spans="1:7">
      <c r="A45" s="12"/>
      <c r="B45" s="13" t="s">
        <v>333</v>
      </c>
      <c r="C45" s="14"/>
      <c r="D45" s="15"/>
      <c r="E45" s="8"/>
    </row>
    <row r="46" spans="1:7">
      <c r="A46" s="17" t="s">
        <v>365</v>
      </c>
      <c r="B46" s="36" t="s">
        <v>366</v>
      </c>
      <c r="C46" s="62">
        <v>7.32</v>
      </c>
      <c r="D46" s="63">
        <v>6.92</v>
      </c>
    </row>
    <row r="47" spans="1:7">
      <c r="A47" s="17" t="s">
        <v>367</v>
      </c>
      <c r="B47" s="36" t="s">
        <v>368</v>
      </c>
      <c r="C47" s="62">
        <v>6.95</v>
      </c>
      <c r="D47" s="63">
        <v>6.57</v>
      </c>
    </row>
    <row r="48" spans="1:7">
      <c r="A48" s="17" t="s">
        <v>369</v>
      </c>
      <c r="B48" s="36" t="s">
        <v>370</v>
      </c>
      <c r="C48" s="62">
        <v>6.22</v>
      </c>
      <c r="D48" s="63">
        <v>5.88</v>
      </c>
    </row>
    <row r="49" spans="1:4">
      <c r="A49" s="17" t="s">
        <v>371</v>
      </c>
      <c r="B49" s="36" t="s">
        <v>372</v>
      </c>
      <c r="C49" s="62">
        <v>5.86</v>
      </c>
      <c r="D49" s="63">
        <v>5.53</v>
      </c>
    </row>
    <row r="50" spans="1:4">
      <c r="A50" s="17" t="s">
        <v>373</v>
      </c>
      <c r="B50" s="36" t="s">
        <v>374</v>
      </c>
      <c r="C50" s="62">
        <v>5.12</v>
      </c>
      <c r="D50" s="63">
        <v>4.84</v>
      </c>
    </row>
    <row r="51" spans="1:4" ht="15" thickBot="1">
      <c r="A51" s="64"/>
      <c r="B51" s="64"/>
      <c r="C51" s="64"/>
      <c r="D51" s="65"/>
    </row>
  </sheetData>
  <mergeCells count="2">
    <mergeCell ref="A2:D2"/>
    <mergeCell ref="C6:D6"/>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e892a00e-20b2-4832-b551-9e257c4d4285">
      <UserInfo>
        <DisplayName>Leslie Koutong</DisplayName>
        <AccountId>78</AccountId>
        <AccountType/>
      </UserInfo>
    </SharedWithUsers>
    <MediaLengthInSeconds xmlns="bb24e5f3-9372-4ecc-94e4-34d4096a90e7" xsi:nil="true"/>
    <lcf76f155ced4ddcb4097134ff3c332f xmlns="bb24e5f3-9372-4ecc-94e4-34d4096a90e7">
      <Terms xmlns="http://schemas.microsoft.com/office/infopath/2007/PartnerControls"/>
    </lcf76f155ced4ddcb4097134ff3c332f>
    <TaxCatchAll xmlns="e892a00e-20b2-4832-b551-9e257c4d428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B7A9293A8E1244A8F3E42FD9DAAFF35" ma:contentTypeVersion="18" ma:contentTypeDescription="Crée un document." ma:contentTypeScope="" ma:versionID="0a1f35af04a14f47c012d054259c08da">
  <xsd:schema xmlns:xsd="http://www.w3.org/2001/XMLSchema" xmlns:xs="http://www.w3.org/2001/XMLSchema" xmlns:p="http://schemas.microsoft.com/office/2006/metadata/properties" xmlns:ns2="bb24e5f3-9372-4ecc-94e4-34d4096a90e7" xmlns:ns3="e892a00e-20b2-4832-b551-9e257c4d4285" targetNamespace="http://schemas.microsoft.com/office/2006/metadata/properties" ma:root="true" ma:fieldsID="c63286ec9dcc2ac1798ddbf23c953fb8" ns2:_="" ns3:_="">
    <xsd:import namespace="bb24e5f3-9372-4ecc-94e4-34d4096a90e7"/>
    <xsd:import namespace="e892a00e-20b2-4832-b551-9e257c4d428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24e5f3-9372-4ecc-94e4-34d4096a90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cc7c2614-9ce0-4aa8-90a3-4d268afdc7b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92a00e-20b2-4832-b551-9e257c4d4285"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b9c0476c-042b-4703-a5cf-e29e62da9127}" ma:internalName="TaxCatchAll" ma:showField="CatchAllData" ma:web="e892a00e-20b2-4832-b551-9e257c4d428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707C82-1E83-4E97-80E8-4098EB575A0B}">
  <ds:schemaRefs>
    <ds:schemaRef ds:uri="e892a00e-20b2-4832-b551-9e257c4d4285"/>
    <ds:schemaRef ds:uri="http://purl.org/dc/terms/"/>
    <ds:schemaRef ds:uri="http://schemas.microsoft.com/office/2006/documentManagement/types"/>
    <ds:schemaRef ds:uri="bb24e5f3-9372-4ecc-94e4-34d4096a90e7"/>
    <ds:schemaRef ds:uri="http://schemas.microsoft.com/office/2006/metadata/properties"/>
    <ds:schemaRef ds:uri="http://schemas.microsoft.com/office/infopath/2007/PartnerControls"/>
    <ds:schemaRef ds:uri="http://purl.org/dc/elements/1.1/"/>
    <ds:schemaRef ds:uri="http://www.w3.org/XML/1998/namespace"/>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9286731C-DD3D-4524-81D6-7BECDD3516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24e5f3-9372-4ecc-94e4-34d4096a90e7"/>
    <ds:schemaRef ds:uri="e892a00e-20b2-4832-b551-9e257c4d42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61F27C-F4A8-4791-9900-11C9A03B15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Feuilles de calcul</vt:lpstr>
      </vt:variant>
      <vt:variant>
        <vt:i4>30</vt:i4>
      </vt:variant>
    </vt:vector>
  </HeadingPairs>
  <TitlesOfParts>
    <vt:vector size="30" baseType="lpstr">
      <vt:lpstr>SOMMAIRE</vt:lpstr>
      <vt:lpstr>ANYDESK</vt:lpstr>
      <vt:lpstr>AZUL</vt:lpstr>
      <vt:lpstr>BLUEBEAM</vt:lpstr>
      <vt:lpstr>BROWSERSTACK</vt:lpstr>
      <vt:lpstr>COREL</vt:lpstr>
      <vt:lpstr>COSOSYS</vt:lpstr>
      <vt:lpstr>DEVOLUTIONS</vt:lpstr>
      <vt:lpstr>DOCUSIGN</vt:lpstr>
      <vt:lpstr>EXTENSIS</vt:lpstr>
      <vt:lpstr>FLEXERA</vt:lpstr>
      <vt:lpstr>FOXIT</vt:lpstr>
      <vt:lpstr>GFI SOFTWARE</vt:lpstr>
      <vt:lpstr>GOTO</vt:lpstr>
      <vt:lpstr>IDM-ULTRAEDIT</vt:lpstr>
      <vt:lpstr>INSTRUCTURE</vt:lpstr>
      <vt:lpstr>ISPRING</vt:lpstr>
      <vt:lpstr>JETBRAINS</vt:lpstr>
      <vt:lpstr>LASTPASS</vt:lpstr>
      <vt:lpstr>MINDMANAGER</vt:lpstr>
      <vt:lpstr>NITRO</vt:lpstr>
      <vt:lpstr>PDF FORGE</vt:lpstr>
      <vt:lpstr>REAL VNC</vt:lpstr>
      <vt:lpstr>SAPIEN</vt:lpstr>
      <vt:lpstr>SECUDOS</vt:lpstr>
      <vt:lpstr>SHAREGATE</vt:lpstr>
      <vt:lpstr>TEAMVIEWER</vt:lpstr>
      <vt:lpstr>TECHSMITH</vt:lpstr>
      <vt:lpstr>VYOND</vt:lpstr>
      <vt:lpstr>XMIND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Enrica Ragusa</dc:creator>
  <cp:keywords/>
  <dc:description/>
  <cp:lastModifiedBy>Enrica Ragusa</cp:lastModifiedBy>
  <cp:revision/>
  <cp:lastPrinted>2024-03-13T23:25:13Z</cp:lastPrinted>
  <dcterms:created xsi:type="dcterms:W3CDTF">2015-06-05T18:19:34Z</dcterms:created>
  <dcterms:modified xsi:type="dcterms:W3CDTF">2025-04-07T09:09:51Z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0x0101005B7A9293A8E1244A8F3E42FD9DAAFF35</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